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wreese\Desktop\Diversified, Eff Front, FF3-CAPM, Finding Beta\Current\"/>
    </mc:Choice>
  </mc:AlternateContent>
  <xr:revisionPtr revIDLastSave="0" documentId="13_ncr:1_{D244329B-E25A-4BB6-95C2-33FC306D9F26}" xr6:coauthVersionLast="47" xr6:coauthVersionMax="47" xr10:uidLastSave="{00000000-0000-0000-0000-000000000000}"/>
  <bookViews>
    <workbookView xWindow="-120" yWindow="-120" windowWidth="29040" windowHeight="15720" xr2:uid="{5BF625FF-02DA-4151-A306-ED7B82E1B69E}"/>
  </bookViews>
  <sheets>
    <sheet name="Today" sheetId="1" r:id="rId1"/>
    <sheet name="1 yr ago" sheetId="2" r:id="rId2"/>
    <sheet name="2 yrs ago" sheetId="3" r:id="rId3"/>
    <sheet name="3 yrs ago" sheetId="4" r:id="rId4"/>
    <sheet name="4 yrs ago" sheetId="5" r:id="rId5"/>
    <sheet name="5 yrs ago" sheetId="6" r:id="rId6"/>
    <sheet name="6 yrs ago" sheetId="7" r:id="rId7"/>
    <sheet name="7 yrs ago" sheetId="8" r:id="rId8"/>
    <sheet name="8 yrs ago" sheetId="9" r:id="rId9"/>
    <sheet name="9 yrs ago" sheetId="10" r:id="rId10"/>
    <sheet name="10 yrs ago" sheetId="11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11" l="1"/>
  <c r="H1" i="11"/>
  <c r="H5" i="11" s="1"/>
  <c r="H4" i="11" s="1"/>
  <c r="H3" i="10"/>
  <c r="B1" i="10" s="1"/>
  <c r="H1" i="10"/>
  <c r="H3" i="9"/>
  <c r="H1" i="9"/>
  <c r="H5" i="9" s="1"/>
  <c r="H4" i="9" s="1"/>
  <c r="H3" i="8"/>
  <c r="H1" i="8"/>
  <c r="H5" i="8" s="1"/>
  <c r="H4" i="8" s="1"/>
  <c r="H3" i="7"/>
  <c r="H1" i="7"/>
  <c r="H5" i="7" s="1"/>
  <c r="H4" i="7" s="1"/>
  <c r="H3" i="6"/>
  <c r="H1" i="6"/>
  <c r="H5" i="6" s="1"/>
  <c r="H4" i="6" s="1"/>
  <c r="H3" i="5"/>
  <c r="B1" i="5" s="1"/>
  <c r="H1" i="5"/>
  <c r="H5" i="5" s="1"/>
  <c r="H4" i="5" s="1"/>
  <c r="H3" i="4"/>
  <c r="H1" i="4"/>
  <c r="H5" i="4" s="1"/>
  <c r="H3" i="3"/>
  <c r="B1" i="3" s="1"/>
  <c r="H1" i="3"/>
  <c r="H5" i="3" s="1"/>
  <c r="H4" i="3" s="1"/>
  <c r="H3" i="2"/>
  <c r="B1" i="2" s="1"/>
  <c r="H1" i="2"/>
  <c r="H5" i="2" s="1"/>
  <c r="H4" i="2" s="1"/>
  <c r="H1" i="1"/>
  <c r="H5" i="1" s="1"/>
  <c r="B1" i="1"/>
  <c r="D2" i="3" a="1"/>
  <c r="D2" i="5" a="1"/>
  <c r="D2" i="11" a="1"/>
  <c r="A2" i="7" a="1"/>
  <c r="D2" i="6" a="1"/>
  <c r="A2" i="8" a="1"/>
  <c r="D2" i="9" a="1"/>
  <c r="E62" i="11" l="1"/>
  <c r="E55" i="11"/>
  <c r="E48" i="11"/>
  <c r="E41" i="11"/>
  <c r="E34" i="11"/>
  <c r="E27" i="11"/>
  <c r="E20" i="11"/>
  <c r="E13" i="11"/>
  <c r="E57" i="11"/>
  <c r="E21" i="11"/>
  <c r="E6" i="11"/>
  <c r="E61" i="11"/>
  <c r="E54" i="11"/>
  <c r="E47" i="11"/>
  <c r="E40" i="11"/>
  <c r="E33" i="11"/>
  <c r="E26" i="11"/>
  <c r="E19" i="11"/>
  <c r="E12" i="11"/>
  <c r="E60" i="11"/>
  <c r="E53" i="11"/>
  <c r="E46" i="11"/>
  <c r="E39" i="11"/>
  <c r="E32" i="11"/>
  <c r="E25" i="11"/>
  <c r="E18" i="11"/>
  <c r="E11" i="11"/>
  <c r="E5" i="11"/>
  <c r="E59" i="11"/>
  <c r="E52" i="11"/>
  <c r="E45" i="11"/>
  <c r="E38" i="11"/>
  <c r="E31" i="11"/>
  <c r="E24" i="11"/>
  <c r="E17" i="11"/>
  <c r="E10" i="11"/>
  <c r="E51" i="11"/>
  <c r="E37" i="11"/>
  <c r="E23" i="11"/>
  <c r="E9" i="11"/>
  <c r="E49" i="11"/>
  <c r="E4" i="11"/>
  <c r="E58" i="11"/>
  <c r="E44" i="11"/>
  <c r="E30" i="11"/>
  <c r="E16" i="11"/>
  <c r="E50" i="11"/>
  <c r="E43" i="11"/>
  <c r="E36" i="11"/>
  <c r="E29" i="11"/>
  <c r="E22" i="11"/>
  <c r="E15" i="11"/>
  <c r="E8" i="11"/>
  <c r="E56" i="11"/>
  <c r="E42" i="11"/>
  <c r="E35" i="11"/>
  <c r="E28" i="11"/>
  <c r="E14" i="11"/>
  <c r="D2" i="11"/>
  <c r="E3" i="11" s="1"/>
  <c r="E7" i="11"/>
  <c r="B1" i="11"/>
  <c r="H5" i="10"/>
  <c r="H4" i="10" s="1"/>
  <c r="E6" i="9"/>
  <c r="E61" i="9"/>
  <c r="E54" i="9"/>
  <c r="E47" i="9"/>
  <c r="E40" i="9"/>
  <c r="E33" i="9"/>
  <c r="E26" i="9"/>
  <c r="E19" i="9"/>
  <c r="E12" i="9"/>
  <c r="E60" i="9"/>
  <c r="E53" i="9"/>
  <c r="E46" i="9"/>
  <c r="E39" i="9"/>
  <c r="E32" i="9"/>
  <c r="E25" i="9"/>
  <c r="E18" i="9"/>
  <c r="E11" i="9"/>
  <c r="E5" i="9"/>
  <c r="E59" i="9"/>
  <c r="E52" i="9"/>
  <c r="E45" i="9"/>
  <c r="E38" i="9"/>
  <c r="E31" i="9"/>
  <c r="E24" i="9"/>
  <c r="E17" i="9"/>
  <c r="E10" i="9"/>
  <c r="E4" i="9"/>
  <c r="E58" i="9"/>
  <c r="E51" i="9"/>
  <c r="E44" i="9"/>
  <c r="E37" i="9"/>
  <c r="E30" i="9"/>
  <c r="E23" i="9"/>
  <c r="E16" i="9"/>
  <c r="E9" i="9"/>
  <c r="E57" i="9"/>
  <c r="E50" i="9"/>
  <c r="E43" i="9"/>
  <c r="E36" i="9"/>
  <c r="E29" i="9"/>
  <c r="E62" i="9"/>
  <c r="E35" i="9"/>
  <c r="E14" i="9"/>
  <c r="E56" i="9"/>
  <c r="E34" i="9"/>
  <c r="E13" i="9"/>
  <c r="E8" i="9"/>
  <c r="E55" i="9"/>
  <c r="E28" i="9"/>
  <c r="E49" i="9"/>
  <c r="E27" i="9"/>
  <c r="E7" i="9"/>
  <c r="E22" i="9"/>
  <c r="E48" i="9"/>
  <c r="E21" i="9"/>
  <c r="E42" i="9"/>
  <c r="E20" i="9"/>
  <c r="E41" i="9"/>
  <c r="E15" i="9"/>
  <c r="D2" i="9"/>
  <c r="E3" i="9" s="1"/>
  <c r="B1" i="9"/>
  <c r="C62" i="8"/>
  <c r="C55" i="8"/>
  <c r="C48" i="8"/>
  <c r="C41" i="8"/>
  <c r="C34" i="8"/>
  <c r="C27" i="8"/>
  <c r="C20" i="8"/>
  <c r="C13" i="8"/>
  <c r="C61" i="8"/>
  <c r="C54" i="8"/>
  <c r="C47" i="8"/>
  <c r="C40" i="8"/>
  <c r="C33" i="8"/>
  <c r="C26" i="8"/>
  <c r="C19" i="8"/>
  <c r="C12" i="8"/>
  <c r="C59" i="8"/>
  <c r="C45" i="8"/>
  <c r="C17" i="8"/>
  <c r="C51" i="8"/>
  <c r="C30" i="8"/>
  <c r="C56" i="8"/>
  <c r="C49" i="8"/>
  <c r="C42" i="8"/>
  <c r="C35" i="8"/>
  <c r="C28" i="8"/>
  <c r="C21" i="8"/>
  <c r="C14" i="8"/>
  <c r="C6" i="8"/>
  <c r="C60" i="8"/>
  <c r="C53" i="8"/>
  <c r="C46" i="8"/>
  <c r="C39" i="8"/>
  <c r="C32" i="8"/>
  <c r="C25" i="8"/>
  <c r="C18" i="8"/>
  <c r="C11" i="8"/>
  <c r="C5" i="8"/>
  <c r="C52" i="8"/>
  <c r="C38" i="8"/>
  <c r="C31" i="8"/>
  <c r="C24" i="8"/>
  <c r="C10" i="8"/>
  <c r="C4" i="8"/>
  <c r="C58" i="8"/>
  <c r="C44" i="8"/>
  <c r="C37" i="8"/>
  <c r="C23" i="8"/>
  <c r="C16" i="8"/>
  <c r="C9" i="8"/>
  <c r="C57" i="8"/>
  <c r="C50" i="8"/>
  <c r="C43" i="8"/>
  <c r="C36" i="8"/>
  <c r="C29" i="8"/>
  <c r="C22" i="8"/>
  <c r="C15" i="8"/>
  <c r="C8" i="8"/>
  <c r="C3" i="8"/>
  <c r="C7" i="8"/>
  <c r="A2" i="8"/>
  <c r="B1" i="8"/>
  <c r="C7" i="7"/>
  <c r="A2" i="7"/>
  <c r="C62" i="7"/>
  <c r="C55" i="7"/>
  <c r="C48" i="7"/>
  <c r="C41" i="7"/>
  <c r="C34" i="7"/>
  <c r="C27" i="7"/>
  <c r="C20" i="7"/>
  <c r="C13" i="7"/>
  <c r="C6" i="7"/>
  <c r="C61" i="7"/>
  <c r="C54" i="7"/>
  <c r="C47" i="7"/>
  <c r="C40" i="7"/>
  <c r="C33" i="7"/>
  <c r="C26" i="7"/>
  <c r="C19" i="7"/>
  <c r="C12" i="7"/>
  <c r="C60" i="7"/>
  <c r="C53" i="7"/>
  <c r="C46" i="7"/>
  <c r="C39" i="7"/>
  <c r="C32" i="7"/>
  <c r="C25" i="7"/>
  <c r="C18" i="7"/>
  <c r="C11" i="7"/>
  <c r="C5" i="7"/>
  <c r="C59" i="7"/>
  <c r="C52" i="7"/>
  <c r="C45" i="7"/>
  <c r="C38" i="7"/>
  <c r="C31" i="7"/>
  <c r="C24" i="7"/>
  <c r="C17" i="7"/>
  <c r="C10" i="7"/>
  <c r="C36" i="7"/>
  <c r="C3" i="7"/>
  <c r="C4" i="7"/>
  <c r="C58" i="7"/>
  <c r="C51" i="7"/>
  <c r="C44" i="7"/>
  <c r="C37" i="7"/>
  <c r="C30" i="7"/>
  <c r="C23" i="7"/>
  <c r="C16" i="7"/>
  <c r="C9" i="7"/>
  <c r="C57" i="7"/>
  <c r="C50" i="7"/>
  <c r="C43" i="7"/>
  <c r="C29" i="7"/>
  <c r="C22" i="7"/>
  <c r="C15" i="7"/>
  <c r="C8" i="7"/>
  <c r="C56" i="7"/>
  <c r="C49" i="7"/>
  <c r="C42" i="7"/>
  <c r="C35" i="7"/>
  <c r="C28" i="7"/>
  <c r="C21" i="7"/>
  <c r="C14" i="7"/>
  <c r="B1" i="7"/>
  <c r="E62" i="6"/>
  <c r="E55" i="6"/>
  <c r="E48" i="6"/>
  <c r="E41" i="6"/>
  <c r="E34" i="6"/>
  <c r="E27" i="6"/>
  <c r="E20" i="6"/>
  <c r="E13" i="6"/>
  <c r="E6" i="6"/>
  <c r="E61" i="6"/>
  <c r="E54" i="6"/>
  <c r="E47" i="6"/>
  <c r="E40" i="6"/>
  <c r="E33" i="6"/>
  <c r="E26" i="6"/>
  <c r="E19" i="6"/>
  <c r="E12" i="6"/>
  <c r="E59" i="6"/>
  <c r="E52" i="6"/>
  <c r="E45" i="6"/>
  <c r="E38" i="6"/>
  <c r="E31" i="6"/>
  <c r="E24" i="6"/>
  <c r="E17" i="6"/>
  <c r="E10" i="6"/>
  <c r="E58" i="6"/>
  <c r="E51" i="6"/>
  <c r="E44" i="6"/>
  <c r="E37" i="6"/>
  <c r="E30" i="6"/>
  <c r="E23" i="6"/>
  <c r="E16" i="6"/>
  <c r="E9" i="6"/>
  <c r="E35" i="6"/>
  <c r="E60" i="6"/>
  <c r="E53" i="6"/>
  <c r="E46" i="6"/>
  <c r="E39" i="6"/>
  <c r="E32" i="6"/>
  <c r="E25" i="6"/>
  <c r="E18" i="6"/>
  <c r="E11" i="6"/>
  <c r="E5" i="6"/>
  <c r="E4" i="6"/>
  <c r="E57" i="6"/>
  <c r="E50" i="6"/>
  <c r="E43" i="6"/>
  <c r="E36" i="6"/>
  <c r="E29" i="6"/>
  <c r="E22" i="6"/>
  <c r="E15" i="6"/>
  <c r="E8" i="6"/>
  <c r="E56" i="6"/>
  <c r="E49" i="6"/>
  <c r="E42" i="6"/>
  <c r="E28" i="6"/>
  <c r="E21" i="6"/>
  <c r="E14" i="6"/>
  <c r="D2" i="6"/>
  <c r="E3" i="6" s="1"/>
  <c r="E7" i="6"/>
  <c r="B1" i="6"/>
  <c r="E62" i="5"/>
  <c r="E61" i="5"/>
  <c r="E54" i="5"/>
  <c r="E47" i="5"/>
  <c r="E40" i="5"/>
  <c r="E33" i="5"/>
  <c r="E26" i="5"/>
  <c r="E19" i="5"/>
  <c r="E12" i="5"/>
  <c r="E60" i="5"/>
  <c r="E53" i="5"/>
  <c r="E46" i="5"/>
  <c r="E39" i="5"/>
  <c r="E32" i="5"/>
  <c r="E25" i="5"/>
  <c r="E18" i="5"/>
  <c r="E11" i="5"/>
  <c r="E5" i="5"/>
  <c r="E59" i="5"/>
  <c r="E52" i="5"/>
  <c r="E45" i="5"/>
  <c r="E38" i="5"/>
  <c r="E31" i="5"/>
  <c r="E24" i="5"/>
  <c r="E17" i="5"/>
  <c r="E10" i="5"/>
  <c r="E4" i="5"/>
  <c r="E58" i="5"/>
  <c r="E51" i="5"/>
  <c r="E44" i="5"/>
  <c r="E37" i="5"/>
  <c r="E30" i="5"/>
  <c r="E23" i="5"/>
  <c r="E16" i="5"/>
  <c r="E9" i="5"/>
  <c r="E57" i="5"/>
  <c r="E50" i="5"/>
  <c r="E43" i="5"/>
  <c r="E36" i="5"/>
  <c r="E29" i="5"/>
  <c r="E22" i="5"/>
  <c r="E15" i="5"/>
  <c r="E8" i="5"/>
  <c r="E13" i="5"/>
  <c r="E56" i="5"/>
  <c r="E34" i="5"/>
  <c r="E55" i="5"/>
  <c r="E28" i="5"/>
  <c r="E7" i="5"/>
  <c r="E49" i="5"/>
  <c r="E27" i="5"/>
  <c r="E6" i="5"/>
  <c r="E48" i="5"/>
  <c r="E21" i="5"/>
  <c r="E42" i="5"/>
  <c r="E20" i="5"/>
  <c r="E41" i="5"/>
  <c r="D2" i="5"/>
  <c r="E3" i="5" s="1"/>
  <c r="E14" i="5"/>
  <c r="E35" i="5"/>
  <c r="H4" i="4"/>
  <c r="B1" i="4"/>
  <c r="E62" i="3"/>
  <c r="E55" i="3"/>
  <c r="E48" i="3"/>
  <c r="E41" i="3"/>
  <c r="E34" i="3"/>
  <c r="E27" i="3"/>
  <c r="E20" i="3"/>
  <c r="E13" i="3"/>
  <c r="E6" i="3"/>
  <c r="E61" i="3"/>
  <c r="E54" i="3"/>
  <c r="E47" i="3"/>
  <c r="E40" i="3"/>
  <c r="E33" i="3"/>
  <c r="E26" i="3"/>
  <c r="E19" i="3"/>
  <c r="E12" i="3"/>
  <c r="E59" i="3"/>
  <c r="E52" i="3"/>
  <c r="E45" i="3"/>
  <c r="E38" i="3"/>
  <c r="E31" i="3"/>
  <c r="E24" i="3"/>
  <c r="E17" i="3"/>
  <c r="E10" i="3"/>
  <c r="E4" i="3"/>
  <c r="E58" i="3"/>
  <c r="E51" i="3"/>
  <c r="E44" i="3"/>
  <c r="E37" i="3"/>
  <c r="E30" i="3"/>
  <c r="E23" i="3"/>
  <c r="E16" i="3"/>
  <c r="E9" i="3"/>
  <c r="E57" i="3"/>
  <c r="E50" i="3"/>
  <c r="E43" i="3"/>
  <c r="E36" i="3"/>
  <c r="E29" i="3"/>
  <c r="E22" i="3"/>
  <c r="E15" i="3"/>
  <c r="E8" i="3"/>
  <c r="E56" i="3"/>
  <c r="E49" i="3"/>
  <c r="E42" i="3"/>
  <c r="E35" i="3"/>
  <c r="E28" i="3"/>
  <c r="E21" i="3"/>
  <c r="E14" i="3"/>
  <c r="D2" i="3"/>
  <c r="E3" i="3" s="1"/>
  <c r="E7" i="3"/>
  <c r="E60" i="3"/>
  <c r="E53" i="3"/>
  <c r="E46" i="3"/>
  <c r="E39" i="3"/>
  <c r="E32" i="3"/>
  <c r="E25" i="3"/>
  <c r="E18" i="3"/>
  <c r="E11" i="3"/>
  <c r="E5" i="3"/>
  <c r="H4" i="1"/>
  <c r="D2" i="7" a="1"/>
  <c r="D2" i="2" a="1"/>
  <c r="D2" i="8" a="1"/>
  <c r="A2" i="9" a="1"/>
  <c r="A2" i="5" a="1"/>
  <c r="A2" i="11" a="1"/>
  <c r="A2" i="3" a="1"/>
  <c r="A2" i="6" a="1"/>
  <c r="D2" i="10" a="1"/>
  <c r="D2" i="1" a="1"/>
  <c r="A2" i="10" a="1"/>
  <c r="D2" i="4" a="1"/>
  <c r="A2" i="2" a="1"/>
  <c r="A2" i="4" a="1"/>
  <c r="C20" i="6" l="1"/>
  <c r="C17" i="6"/>
  <c r="C18" i="6"/>
  <c r="C22" i="6"/>
  <c r="C15" i="6"/>
  <c r="C6" i="6"/>
  <c r="C58" i="6"/>
  <c r="C5" i="6"/>
  <c r="C8" i="6"/>
  <c r="C54" i="6"/>
  <c r="C45" i="6"/>
  <c r="C3" i="6"/>
  <c r="C37" i="6"/>
  <c r="C24" i="6"/>
  <c r="C56" i="6"/>
  <c r="C40" i="6"/>
  <c r="C10" i="6"/>
  <c r="C49" i="6"/>
  <c r="C44" i="6"/>
  <c r="C47" i="6"/>
  <c r="C9" i="6"/>
  <c r="C62" i="6"/>
  <c r="C19" i="6"/>
  <c r="C60" i="6"/>
  <c r="C23" i="6"/>
  <c r="C28" i="6"/>
  <c r="C13" i="6"/>
  <c r="C55" i="6"/>
  <c r="C12" i="6"/>
  <c r="C53" i="6"/>
  <c r="C16" i="6"/>
  <c r="C21" i="6"/>
  <c r="C4" i="6"/>
  <c r="C48" i="6"/>
  <c r="C59" i="6"/>
  <c r="C46" i="6"/>
  <c r="C57" i="6"/>
  <c r="C14" i="6"/>
  <c r="C41" i="6"/>
  <c r="C52" i="6"/>
  <c r="C39" i="6"/>
  <c r="C50" i="6"/>
  <c r="C34" i="6"/>
  <c r="C38" i="6"/>
  <c r="C32" i="6"/>
  <c r="C36" i="6"/>
  <c r="C27" i="6"/>
  <c r="C31" i="6"/>
  <c r="C25" i="6"/>
  <c r="C29" i="6"/>
  <c r="C11" i="6"/>
  <c r="C61" i="6"/>
  <c r="C42" i="6"/>
  <c r="C7" i="6"/>
  <c r="C51" i="6"/>
  <c r="C35" i="6"/>
  <c r="A2" i="6"/>
  <c r="C33" i="6"/>
  <c r="C26" i="6"/>
  <c r="C43" i="6"/>
  <c r="C30" i="6"/>
  <c r="A2" i="3"/>
  <c r="C33" i="3"/>
  <c r="C58" i="3"/>
  <c r="C15" i="3"/>
  <c r="C32" i="3"/>
  <c r="C55" i="3"/>
  <c r="C19" i="3"/>
  <c r="C44" i="3"/>
  <c r="C3" i="3"/>
  <c r="C5" i="3"/>
  <c r="C12" i="3"/>
  <c r="C37" i="3"/>
  <c r="C56" i="3"/>
  <c r="C25" i="3"/>
  <c r="C41" i="3"/>
  <c r="C30" i="3"/>
  <c r="C49" i="3"/>
  <c r="C48" i="3"/>
  <c r="C18" i="3"/>
  <c r="C13" i="3"/>
  <c r="C38" i="3"/>
  <c r="C57" i="3"/>
  <c r="C21" i="3"/>
  <c r="C31" i="3"/>
  <c r="C6" i="3"/>
  <c r="C50" i="3"/>
  <c r="C14" i="3"/>
  <c r="C26" i="3"/>
  <c r="C51" i="3"/>
  <c r="C8" i="3"/>
  <c r="C11" i="3"/>
  <c r="C61" i="3"/>
  <c r="C24" i="3"/>
  <c r="C43" i="3"/>
  <c r="C60" i="3"/>
  <c r="C54" i="3"/>
  <c r="C17" i="3"/>
  <c r="C36" i="3"/>
  <c r="C53" i="3"/>
  <c r="C10" i="3"/>
  <c r="C29" i="3"/>
  <c r="C46" i="3"/>
  <c r="C22" i="3"/>
  <c r="C47" i="3"/>
  <c r="C7" i="3"/>
  <c r="C40" i="3"/>
  <c r="C4" i="3"/>
  <c r="C39" i="3"/>
  <c r="C62" i="3"/>
  <c r="C34" i="3"/>
  <c r="C16" i="3"/>
  <c r="C9" i="3"/>
  <c r="C27" i="3"/>
  <c r="C23" i="3"/>
  <c r="C35" i="3"/>
  <c r="C28" i="3"/>
  <c r="C42" i="3"/>
  <c r="C20" i="3"/>
  <c r="C45" i="3"/>
  <c r="C52" i="3"/>
  <c r="C59" i="3"/>
  <c r="C26" i="11"/>
  <c r="C55" i="11"/>
  <c r="C43" i="11"/>
  <c r="C4" i="11"/>
  <c r="C19" i="11"/>
  <c r="C48" i="11"/>
  <c r="C36" i="11"/>
  <c r="C58" i="11"/>
  <c r="C12" i="11"/>
  <c r="C41" i="11"/>
  <c r="C29" i="11"/>
  <c r="C51" i="11"/>
  <c r="C60" i="11"/>
  <c r="C34" i="11"/>
  <c r="C22" i="11"/>
  <c r="C44" i="11"/>
  <c r="C53" i="11"/>
  <c r="C27" i="11"/>
  <c r="C15" i="11"/>
  <c r="C37" i="11"/>
  <c r="C46" i="11"/>
  <c r="C20" i="11"/>
  <c r="C8" i="11"/>
  <c r="C30" i="11"/>
  <c r="C39" i="11"/>
  <c r="C13" i="11"/>
  <c r="C3" i="11"/>
  <c r="C23" i="11"/>
  <c r="C7" i="11"/>
  <c r="C25" i="11"/>
  <c r="C6" i="11"/>
  <c r="C11" i="11"/>
  <c r="C16" i="11"/>
  <c r="A2" i="11"/>
  <c r="C18" i="11"/>
  <c r="C32" i="11"/>
  <c r="C59" i="11"/>
  <c r="C9" i="11"/>
  <c r="C61" i="11"/>
  <c r="C56" i="11"/>
  <c r="C5" i="11"/>
  <c r="C52" i="11"/>
  <c r="C42" i="11"/>
  <c r="C54" i="11"/>
  <c r="C49" i="11"/>
  <c r="C45" i="11"/>
  <c r="C38" i="11"/>
  <c r="C28" i="11"/>
  <c r="C47" i="11"/>
  <c r="C35" i="11"/>
  <c r="C10" i="11"/>
  <c r="C31" i="11"/>
  <c r="C14" i="11"/>
  <c r="C40" i="11"/>
  <c r="C21" i="11"/>
  <c r="C57" i="11"/>
  <c r="C24" i="11"/>
  <c r="C33" i="11"/>
  <c r="C62" i="11"/>
  <c r="C50" i="11"/>
  <c r="C17" i="11"/>
  <c r="C12" i="5"/>
  <c r="C31" i="5"/>
  <c r="C50" i="5"/>
  <c r="C49" i="5"/>
  <c r="C53" i="5"/>
  <c r="C17" i="5"/>
  <c r="C36" i="5"/>
  <c r="C48" i="5"/>
  <c r="C10" i="5"/>
  <c r="C29" i="5"/>
  <c r="C21" i="5"/>
  <c r="C39" i="5"/>
  <c r="C4" i="5"/>
  <c r="C22" i="5"/>
  <c r="C42" i="5"/>
  <c r="C32" i="5"/>
  <c r="C58" i="5"/>
  <c r="C62" i="5"/>
  <c r="C46" i="5"/>
  <c r="C54" i="5"/>
  <c r="C11" i="5"/>
  <c r="C37" i="5"/>
  <c r="C56" i="5"/>
  <c r="C41" i="5"/>
  <c r="C47" i="5"/>
  <c r="C5" i="5"/>
  <c r="C30" i="5"/>
  <c r="C34" i="5"/>
  <c r="C14" i="5"/>
  <c r="C43" i="5"/>
  <c r="C40" i="5"/>
  <c r="C59" i="5"/>
  <c r="C23" i="5"/>
  <c r="C8" i="5"/>
  <c r="A2" i="5"/>
  <c r="C33" i="5"/>
  <c r="C52" i="5"/>
  <c r="C16" i="5"/>
  <c r="C55" i="5"/>
  <c r="C26" i="5"/>
  <c r="C45" i="5"/>
  <c r="C9" i="5"/>
  <c r="C28" i="5"/>
  <c r="C19" i="5"/>
  <c r="C38" i="5"/>
  <c r="C57" i="5"/>
  <c r="C7" i="5"/>
  <c r="C60" i="5"/>
  <c r="C24" i="5"/>
  <c r="C27" i="5"/>
  <c r="C44" i="5"/>
  <c r="C35" i="5"/>
  <c r="C13" i="5"/>
  <c r="C20" i="5"/>
  <c r="C3" i="5"/>
  <c r="C25" i="5"/>
  <c r="C6" i="5"/>
  <c r="C51" i="5"/>
  <c r="C61" i="5"/>
  <c r="C15" i="5"/>
  <c r="C18" i="5"/>
  <c r="C54" i="9"/>
  <c r="C11" i="9"/>
  <c r="C37" i="9"/>
  <c r="C49" i="9"/>
  <c r="C30" i="9"/>
  <c r="C40" i="9"/>
  <c r="C59" i="9"/>
  <c r="C23" i="9"/>
  <c r="C22" i="9"/>
  <c r="C62" i="9"/>
  <c r="C26" i="9"/>
  <c r="C45" i="9"/>
  <c r="C9" i="9"/>
  <c r="C21" i="9"/>
  <c r="C19" i="9"/>
  <c r="C38" i="9"/>
  <c r="C57" i="9"/>
  <c r="C42" i="9"/>
  <c r="C33" i="9"/>
  <c r="C52" i="9"/>
  <c r="C16" i="9"/>
  <c r="C43" i="9"/>
  <c r="C55" i="9"/>
  <c r="C48" i="9"/>
  <c r="C12" i="9"/>
  <c r="C31" i="9"/>
  <c r="C35" i="9"/>
  <c r="C3" i="9"/>
  <c r="C34" i="9"/>
  <c r="C53" i="9"/>
  <c r="C17" i="9"/>
  <c r="A2" i="9"/>
  <c r="C15" i="9"/>
  <c r="C5" i="9"/>
  <c r="C27" i="9"/>
  <c r="C46" i="9"/>
  <c r="C10" i="9"/>
  <c r="C56" i="9"/>
  <c r="C20" i="9"/>
  <c r="C39" i="9"/>
  <c r="C4" i="9"/>
  <c r="C29" i="9"/>
  <c r="C13" i="9"/>
  <c r="C32" i="9"/>
  <c r="C58" i="9"/>
  <c r="C8" i="9"/>
  <c r="C6" i="9"/>
  <c r="C25" i="9"/>
  <c r="C51" i="9"/>
  <c r="C50" i="9"/>
  <c r="C7" i="9"/>
  <c r="C61" i="9"/>
  <c r="C18" i="9"/>
  <c r="C44" i="9"/>
  <c r="C28" i="9"/>
  <c r="C47" i="9"/>
  <c r="C14" i="9"/>
  <c r="C41" i="9"/>
  <c r="C60" i="9"/>
  <c r="C24" i="9"/>
  <c r="C36" i="9"/>
  <c r="E16" i="8"/>
  <c r="E40" i="8"/>
  <c r="E59" i="8"/>
  <c r="E15" i="8"/>
  <c r="E9" i="8"/>
  <c r="E33" i="8"/>
  <c r="E52" i="8"/>
  <c r="E8" i="8"/>
  <c r="E42" i="8"/>
  <c r="E26" i="8"/>
  <c r="E45" i="8"/>
  <c r="E56" i="8"/>
  <c r="E7" i="8"/>
  <c r="E12" i="8"/>
  <c r="E35" i="8"/>
  <c r="E62" i="8"/>
  <c r="E55" i="8"/>
  <c r="E60" i="8"/>
  <c r="E28" i="8"/>
  <c r="D2" i="8"/>
  <c r="E3" i="8" s="1"/>
  <c r="E19" i="8"/>
  <c r="E38" i="8"/>
  <c r="E49" i="8"/>
  <c r="E31" i="8"/>
  <c r="E17" i="8"/>
  <c r="E58" i="8"/>
  <c r="E34" i="8"/>
  <c r="E39" i="8"/>
  <c r="E57" i="8"/>
  <c r="E20" i="8"/>
  <c r="E51" i="8"/>
  <c r="E27" i="8"/>
  <c r="E32" i="8"/>
  <c r="E50" i="8"/>
  <c r="E44" i="8"/>
  <c r="E13" i="8"/>
  <c r="E25" i="8"/>
  <c r="E43" i="8"/>
  <c r="E37" i="8"/>
  <c r="E61" i="8"/>
  <c r="E18" i="8"/>
  <c r="E36" i="8"/>
  <c r="E30" i="8"/>
  <c r="E54" i="8"/>
  <c r="E11" i="8"/>
  <c r="E29" i="8"/>
  <c r="E23" i="8"/>
  <c r="E47" i="8"/>
  <c r="E5" i="8"/>
  <c r="E22" i="8"/>
  <c r="E4" i="8"/>
  <c r="E41" i="8"/>
  <c r="E21" i="8"/>
  <c r="E10" i="8"/>
  <c r="E14" i="8"/>
  <c r="E6" i="8"/>
  <c r="E24" i="8"/>
  <c r="E48" i="8"/>
  <c r="E53" i="8"/>
  <c r="E46" i="8"/>
  <c r="E33" i="7"/>
  <c r="E4" i="7"/>
  <c r="E45" i="7"/>
  <c r="E29" i="7"/>
  <c r="E55" i="7"/>
  <c r="E19" i="7"/>
  <c r="E50" i="7"/>
  <c r="E24" i="7"/>
  <c r="E8" i="7"/>
  <c r="E48" i="7"/>
  <c r="E12" i="7"/>
  <c r="E36" i="7"/>
  <c r="D2" i="7"/>
  <c r="E3" i="7" s="1"/>
  <c r="E41" i="7"/>
  <c r="E60" i="7"/>
  <c r="E15" i="7"/>
  <c r="E10" i="7"/>
  <c r="E7" i="7"/>
  <c r="E34" i="7"/>
  <c r="E53" i="7"/>
  <c r="E58" i="7"/>
  <c r="E17" i="7"/>
  <c r="E56" i="7"/>
  <c r="E13" i="7"/>
  <c r="E32" i="7"/>
  <c r="E35" i="7"/>
  <c r="E37" i="7"/>
  <c r="E6" i="7"/>
  <c r="E25" i="7"/>
  <c r="E28" i="7"/>
  <c r="E30" i="7"/>
  <c r="E57" i="7"/>
  <c r="E61" i="7"/>
  <c r="E18" i="7"/>
  <c r="E21" i="7"/>
  <c r="E23" i="7"/>
  <c r="E54" i="7"/>
  <c r="E11" i="7"/>
  <c r="E14" i="7"/>
  <c r="E16" i="7"/>
  <c r="E47" i="7"/>
  <c r="E5" i="7"/>
  <c r="E59" i="7"/>
  <c r="E9" i="7"/>
  <c r="E40" i="7"/>
  <c r="E38" i="7"/>
  <c r="E52" i="7"/>
  <c r="E43" i="7"/>
  <c r="E62" i="7"/>
  <c r="E26" i="7"/>
  <c r="E31" i="7"/>
  <c r="E22" i="7"/>
  <c r="E42" i="7"/>
  <c r="E51" i="7"/>
  <c r="E44" i="7"/>
  <c r="E20" i="7"/>
  <c r="E27" i="7"/>
  <c r="E46" i="7"/>
  <c r="E39" i="7"/>
  <c r="E49" i="7"/>
  <c r="C59" i="10"/>
  <c r="C52" i="10"/>
  <c r="C45" i="10"/>
  <c r="C38" i="10"/>
  <c r="C31" i="10"/>
  <c r="C24" i="10"/>
  <c r="C17" i="10"/>
  <c r="C10" i="10"/>
  <c r="C4" i="10"/>
  <c r="C58" i="10"/>
  <c r="C51" i="10"/>
  <c r="C44" i="10"/>
  <c r="C37" i="10"/>
  <c r="C30" i="10"/>
  <c r="C23" i="10"/>
  <c r="C16" i="10"/>
  <c r="C9" i="10"/>
  <c r="C57" i="10"/>
  <c r="C50" i="10"/>
  <c r="C43" i="10"/>
  <c r="C36" i="10"/>
  <c r="C29" i="10"/>
  <c r="C22" i="10"/>
  <c r="C15" i="10"/>
  <c r="C8" i="10"/>
  <c r="C3" i="10"/>
  <c r="C56" i="10"/>
  <c r="C49" i="10"/>
  <c r="C42" i="10"/>
  <c r="C35" i="10"/>
  <c r="C28" i="10"/>
  <c r="C21" i="10"/>
  <c r="C14" i="10"/>
  <c r="C7" i="10"/>
  <c r="A2" i="10"/>
  <c r="C62" i="10"/>
  <c r="C55" i="10"/>
  <c r="C48" i="10"/>
  <c r="C41" i="10"/>
  <c r="C32" i="10"/>
  <c r="C53" i="10"/>
  <c r="C27" i="10"/>
  <c r="C11" i="10"/>
  <c r="C47" i="10"/>
  <c r="C26" i="10"/>
  <c r="C6" i="10"/>
  <c r="C46" i="10"/>
  <c r="C25" i="10"/>
  <c r="C20" i="10"/>
  <c r="C5" i="10"/>
  <c r="C40" i="10"/>
  <c r="C19" i="10"/>
  <c r="C61" i="10"/>
  <c r="C39" i="10"/>
  <c r="C34" i="10"/>
  <c r="C18" i="10"/>
  <c r="C60" i="10"/>
  <c r="C13" i="10"/>
  <c r="C33" i="10"/>
  <c r="C54" i="10"/>
  <c r="C12" i="10"/>
  <c r="E59" i="10"/>
  <c r="E52" i="10"/>
  <c r="E45" i="10"/>
  <c r="E38" i="10"/>
  <c r="E31" i="10"/>
  <c r="E24" i="10"/>
  <c r="E17" i="10"/>
  <c r="E10" i="10"/>
  <c r="E4" i="10"/>
  <c r="E58" i="10"/>
  <c r="E51" i="10"/>
  <c r="E44" i="10"/>
  <c r="E37" i="10"/>
  <c r="E30" i="10"/>
  <c r="E23" i="10"/>
  <c r="E16" i="10"/>
  <c r="E9" i="10"/>
  <c r="E57" i="10"/>
  <c r="E50" i="10"/>
  <c r="E43" i="10"/>
  <c r="E36" i="10"/>
  <c r="E29" i="10"/>
  <c r="E22" i="10"/>
  <c r="E15" i="10"/>
  <c r="E8" i="10"/>
  <c r="E56" i="10"/>
  <c r="E49" i="10"/>
  <c r="E42" i="10"/>
  <c r="E35" i="10"/>
  <c r="E28" i="10"/>
  <c r="E21" i="10"/>
  <c r="E14" i="10"/>
  <c r="D2" i="10"/>
  <c r="E3" i="10" s="1"/>
  <c r="E7" i="10"/>
  <c r="E62" i="10"/>
  <c r="E55" i="10"/>
  <c r="E48" i="10"/>
  <c r="E41" i="10"/>
  <c r="E34" i="10"/>
  <c r="E27" i="10"/>
  <c r="E20" i="10"/>
  <c r="E13" i="10"/>
  <c r="E53" i="10"/>
  <c r="E11" i="10"/>
  <c r="E47" i="10"/>
  <c r="E26" i="10"/>
  <c r="E6" i="10"/>
  <c r="E46" i="10"/>
  <c r="E25" i="10"/>
  <c r="E5" i="10"/>
  <c r="E40" i="10"/>
  <c r="E19" i="10"/>
  <c r="E61" i="10"/>
  <c r="E39" i="10"/>
  <c r="E18" i="10"/>
  <c r="E60" i="10"/>
  <c r="E33" i="10"/>
  <c r="E54" i="10"/>
  <c r="E12" i="10"/>
  <c r="E32" i="10"/>
  <c r="E26" i="4"/>
  <c r="E37" i="4"/>
  <c r="E19" i="4"/>
  <c r="E42" i="4"/>
  <c r="E52" i="4"/>
  <c r="E32" i="4"/>
  <c r="E18" i="4"/>
  <c r="E10" i="4"/>
  <c r="E12" i="4"/>
  <c r="E30" i="4"/>
  <c r="E35" i="4"/>
  <c r="E16" i="4"/>
  <c r="E14" i="4"/>
  <c r="E20" i="4"/>
  <c r="E8" i="4"/>
  <c r="E49" i="4"/>
  <c r="E51" i="4"/>
  <c r="E33" i="4"/>
  <c r="E23" i="4"/>
  <c r="E28" i="4"/>
  <c r="E46" i="4"/>
  <c r="E38" i="4"/>
  <c r="E24" i="4"/>
  <c r="E17" i="4"/>
  <c r="E13" i="4"/>
  <c r="E43" i="4"/>
  <c r="E21" i="4"/>
  <c r="E40" i="4"/>
  <c r="E48" i="4"/>
  <c r="E45" i="4"/>
  <c r="E9" i="4"/>
  <c r="E39" i="4"/>
  <c r="D2" i="4"/>
  <c r="E3" i="4" s="1"/>
  <c r="E41" i="4"/>
  <c r="E7" i="4"/>
  <c r="E22" i="4"/>
  <c r="E6" i="4"/>
  <c r="E29" i="4"/>
  <c r="E47" i="4"/>
  <c r="E44" i="4"/>
  <c r="E34" i="4"/>
  <c r="E31" i="4"/>
  <c r="E50" i="4"/>
  <c r="E25" i="4"/>
  <c r="E27" i="4"/>
  <c r="E36" i="4"/>
  <c r="E11" i="4"/>
  <c r="E5" i="4"/>
  <c r="E4" i="4"/>
  <c r="E15" i="4"/>
  <c r="C7" i="4"/>
  <c r="A2" i="4"/>
  <c r="C48" i="4"/>
  <c r="C41" i="4"/>
  <c r="C34" i="4"/>
  <c r="C27" i="4"/>
  <c r="C20" i="4"/>
  <c r="C13" i="4"/>
  <c r="C52" i="4"/>
  <c r="C45" i="4"/>
  <c r="C38" i="4"/>
  <c r="C31" i="4"/>
  <c r="C24" i="4"/>
  <c r="C17" i="4"/>
  <c r="C10" i="4"/>
  <c r="C4" i="4"/>
  <c r="C50" i="4"/>
  <c r="C29" i="4"/>
  <c r="C15" i="4"/>
  <c r="C3" i="4"/>
  <c r="C6" i="4"/>
  <c r="C47" i="4"/>
  <c r="C40" i="4"/>
  <c r="C33" i="4"/>
  <c r="C26" i="4"/>
  <c r="C19" i="4"/>
  <c r="C12" i="4"/>
  <c r="C46" i="4"/>
  <c r="C39" i="4"/>
  <c r="C32" i="4"/>
  <c r="C25" i="4"/>
  <c r="C18" i="4"/>
  <c r="C11" i="4"/>
  <c r="C5" i="4"/>
  <c r="C51" i="4"/>
  <c r="C44" i="4"/>
  <c r="C37" i="4"/>
  <c r="C30" i="4"/>
  <c r="C23" i="4"/>
  <c r="C16" i="4"/>
  <c r="C9" i="4"/>
  <c r="C43" i="4"/>
  <c r="C36" i="4"/>
  <c r="C22" i="4"/>
  <c r="C8" i="4"/>
  <c r="C49" i="4"/>
  <c r="C42" i="4"/>
  <c r="C35" i="4"/>
  <c r="C28" i="4"/>
  <c r="C21" i="4"/>
  <c r="C14" i="4"/>
  <c r="E62" i="2"/>
  <c r="E55" i="2"/>
  <c r="E48" i="2"/>
  <c r="E41" i="2"/>
  <c r="E34" i="2"/>
  <c r="E27" i="2"/>
  <c r="E20" i="2"/>
  <c r="E13" i="2"/>
  <c r="E61" i="2"/>
  <c r="E54" i="2"/>
  <c r="E47" i="2"/>
  <c r="E40" i="2"/>
  <c r="E33" i="2"/>
  <c r="E26" i="2"/>
  <c r="E19" i="2"/>
  <c r="E12" i="2"/>
  <c r="E6" i="2"/>
  <c r="E46" i="2"/>
  <c r="E11" i="2"/>
  <c r="E59" i="2"/>
  <c r="E52" i="2"/>
  <c r="E45" i="2"/>
  <c r="E38" i="2"/>
  <c r="E31" i="2"/>
  <c r="E24" i="2"/>
  <c r="E17" i="2"/>
  <c r="E10" i="2"/>
  <c r="E4" i="2"/>
  <c r="E57" i="2"/>
  <c r="E50" i="2"/>
  <c r="E43" i="2"/>
  <c r="E29" i="2"/>
  <c r="E22" i="2"/>
  <c r="E58" i="2"/>
  <c r="E51" i="2"/>
  <c r="E44" i="2"/>
  <c r="E37" i="2"/>
  <c r="E30" i="2"/>
  <c r="E23" i="2"/>
  <c r="E16" i="2"/>
  <c r="E9" i="2"/>
  <c r="E36" i="2"/>
  <c r="E15" i="2"/>
  <c r="E8" i="2"/>
  <c r="E56" i="2"/>
  <c r="E49" i="2"/>
  <c r="E42" i="2"/>
  <c r="E35" i="2"/>
  <c r="E28" i="2"/>
  <c r="E21" i="2"/>
  <c r="E14" i="2"/>
  <c r="D2" i="2"/>
  <c r="E3" i="2" s="1"/>
  <c r="E7" i="2"/>
  <c r="E60" i="2"/>
  <c r="E53" i="2"/>
  <c r="E39" i="2"/>
  <c r="E32" i="2"/>
  <c r="E25" i="2"/>
  <c r="E18" i="2"/>
  <c r="E5" i="2"/>
  <c r="C7" i="2"/>
  <c r="A2" i="2"/>
  <c r="C62" i="2"/>
  <c r="C55" i="2"/>
  <c r="C48" i="2"/>
  <c r="C41" i="2"/>
  <c r="C34" i="2"/>
  <c r="C27" i="2"/>
  <c r="C20" i="2"/>
  <c r="C13" i="2"/>
  <c r="C26" i="2"/>
  <c r="C53" i="2"/>
  <c r="C25" i="2"/>
  <c r="C5" i="2"/>
  <c r="C59" i="2"/>
  <c r="C52" i="2"/>
  <c r="C45" i="2"/>
  <c r="C38" i="2"/>
  <c r="C31" i="2"/>
  <c r="C24" i="2"/>
  <c r="C17" i="2"/>
  <c r="C10" i="2"/>
  <c r="C9" i="2"/>
  <c r="C35" i="2"/>
  <c r="C14" i="2"/>
  <c r="C40" i="2"/>
  <c r="C19" i="2"/>
  <c r="C6" i="2"/>
  <c r="C4" i="2"/>
  <c r="C58" i="2"/>
  <c r="C51" i="2"/>
  <c r="C44" i="2"/>
  <c r="C37" i="2"/>
  <c r="C30" i="2"/>
  <c r="C23" i="2"/>
  <c r="C16" i="2"/>
  <c r="C57" i="2"/>
  <c r="C50" i="2"/>
  <c r="C43" i="2"/>
  <c r="C36" i="2"/>
  <c r="C29" i="2"/>
  <c r="C22" i="2"/>
  <c r="C15" i="2"/>
  <c r="C3" i="2"/>
  <c r="C8" i="2"/>
  <c r="C56" i="2"/>
  <c r="C49" i="2"/>
  <c r="C42" i="2"/>
  <c r="C28" i="2"/>
  <c r="C21" i="2"/>
  <c r="C61" i="2"/>
  <c r="C54" i="2"/>
  <c r="C47" i="2"/>
  <c r="C33" i="2"/>
  <c r="C12" i="2"/>
  <c r="C60" i="2"/>
  <c r="C46" i="2"/>
  <c r="C39" i="2"/>
  <c r="C32" i="2"/>
  <c r="C18" i="2"/>
  <c r="C11" i="2"/>
  <c r="D2" i="1"/>
  <c r="E3" i="1" s="1"/>
  <c r="E48" i="1"/>
  <c r="E12" i="1"/>
  <c r="E21" i="1"/>
  <c r="E42" i="1"/>
  <c r="E5" i="1"/>
  <c r="E62" i="1"/>
  <c r="E50" i="1"/>
  <c r="E56" i="1"/>
  <c r="E10" i="1"/>
  <c r="E20" i="1"/>
  <c r="E29" i="1"/>
  <c r="E58" i="1"/>
  <c r="E6" i="1"/>
  <c r="E15" i="1"/>
  <c r="E7" i="1"/>
  <c r="E17" i="1"/>
  <c r="E11" i="1"/>
  <c r="E28" i="1"/>
  <c r="E37" i="1"/>
  <c r="E19" i="1"/>
  <c r="E14" i="1"/>
  <c r="E23" i="1"/>
  <c r="E8" i="1"/>
  <c r="E25" i="1"/>
  <c r="E36" i="1"/>
  <c r="E45" i="1"/>
  <c r="E27" i="1"/>
  <c r="E22" i="1"/>
  <c r="E31" i="1"/>
  <c r="E16" i="1"/>
  <c r="E33" i="1"/>
  <c r="E60" i="1"/>
  <c r="E18" i="1"/>
  <c r="E51" i="1"/>
  <c r="E46" i="1"/>
  <c r="E55" i="1"/>
  <c r="E40" i="1"/>
  <c r="E13" i="1"/>
  <c r="E59" i="1"/>
  <c r="E54" i="1"/>
  <c r="E9" i="1"/>
  <c r="E44" i="1"/>
  <c r="E53" i="1"/>
  <c r="E35" i="1"/>
  <c r="E30" i="1"/>
  <c r="E39" i="1"/>
  <c r="E24" i="1"/>
  <c r="E41" i="1"/>
  <c r="E52" i="1"/>
  <c r="E61" i="1"/>
  <c r="E43" i="1"/>
  <c r="E38" i="1"/>
  <c r="E47" i="1"/>
  <c r="E32" i="1"/>
  <c r="E49" i="1"/>
  <c r="E57" i="1"/>
  <c r="E4" i="1"/>
  <c r="E26" i="1"/>
  <c r="E34" i="1"/>
  <c r="A2" i="1" a="1"/>
  <c r="H7" i="3" l="1"/>
  <c r="H9" i="1" s="1"/>
  <c r="H7" i="5"/>
  <c r="H11" i="1" s="1"/>
  <c r="H7" i="9"/>
  <c r="H15" i="1" s="1"/>
  <c r="H7" i="6"/>
  <c r="H12" i="1" s="1"/>
  <c r="H7" i="7"/>
  <c r="H13" i="1" s="1"/>
  <c r="H7" i="8"/>
  <c r="H14" i="1" s="1"/>
  <c r="H7" i="11"/>
  <c r="H17" i="1" s="1"/>
  <c r="H7" i="10"/>
  <c r="H16" i="1" s="1"/>
  <c r="H7" i="4"/>
  <c r="H10" i="1" s="1"/>
  <c r="H7" i="2"/>
  <c r="H8" i="1" s="1"/>
  <c r="C21" i="1"/>
  <c r="C30" i="1"/>
  <c r="C38" i="1"/>
  <c r="C46" i="1"/>
  <c r="C17" i="1"/>
  <c r="C58" i="1"/>
  <c r="C22" i="1"/>
  <c r="C37" i="1"/>
  <c r="C53" i="1"/>
  <c r="C10" i="1"/>
  <c r="C52" i="1"/>
  <c r="C60" i="1"/>
  <c r="C9" i="1"/>
  <c r="C29" i="1"/>
  <c r="C49" i="1"/>
  <c r="C18" i="1"/>
  <c r="C7" i="1"/>
  <c r="C11" i="1"/>
  <c r="C23" i="1"/>
  <c r="C15" i="1"/>
  <c r="C19" i="1"/>
  <c r="C13" i="1"/>
  <c r="C3" i="1"/>
  <c r="C45" i="1"/>
  <c r="C61" i="1"/>
  <c r="C26" i="1"/>
  <c r="C59" i="1"/>
  <c r="C41" i="1"/>
  <c r="A2" i="1"/>
  <c r="C35" i="1"/>
  <c r="C39" i="1"/>
  <c r="C43" i="1"/>
  <c r="C55" i="1"/>
  <c r="C47" i="1"/>
  <c r="C51" i="1"/>
  <c r="C27" i="1"/>
  <c r="C31" i="1"/>
  <c r="C8" i="1"/>
  <c r="C56" i="1"/>
  <c r="C33" i="1"/>
  <c r="C57" i="1"/>
  <c r="C25" i="1"/>
  <c r="C42" i="1"/>
  <c r="C50" i="1"/>
  <c r="C54" i="1"/>
  <c r="C40" i="1"/>
  <c r="C62" i="1"/>
  <c r="C4" i="1"/>
  <c r="C44" i="1"/>
  <c r="C34" i="1"/>
  <c r="C20" i="1"/>
  <c r="C24" i="1"/>
  <c r="C28" i="1"/>
  <c r="C6" i="1"/>
  <c r="C32" i="1"/>
  <c r="C36" i="1"/>
  <c r="C14" i="1"/>
  <c r="C16" i="1"/>
  <c r="C5" i="1"/>
  <c r="C48" i="1"/>
  <c r="C12" i="1"/>
  <c r="H7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54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6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8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0"/>
        </ext>
      </extLst>
    </bk>
    <bk>
      <extLst>
        <ext uri="{3e2802c4-a4d2-4d8b-9148-e3be6c30e623}">
          <xlrd:rvb i="21"/>
        </ext>
      </extLst>
    </bk>
    <bk>
      <extLst>
        <ext uri="{3e2802c4-a4d2-4d8b-9148-e3be6c30e623}">
          <xlrd:rvb i="22"/>
        </ext>
      </extLst>
    </bk>
    <bk>
      <extLst>
        <ext uri="{3e2802c4-a4d2-4d8b-9148-e3be6c30e623}">
          <xlrd:rvb i="23"/>
        </ext>
      </extLst>
    </bk>
    <bk>
      <extLst>
        <ext uri="{3e2802c4-a4d2-4d8b-9148-e3be6c30e623}">
          <xlrd:rvb i="24"/>
        </ext>
      </extLst>
    </bk>
    <bk>
      <extLst>
        <ext uri="{3e2802c4-a4d2-4d8b-9148-e3be6c30e623}">
          <xlrd:rvb i="25"/>
        </ext>
      </extLst>
    </bk>
    <bk>
      <extLst>
        <ext uri="{3e2802c4-a4d2-4d8b-9148-e3be6c30e623}">
          <xlrd:rvb i="26"/>
        </ext>
      </extLst>
    </bk>
    <bk>
      <extLst>
        <ext uri="{3e2802c4-a4d2-4d8b-9148-e3be6c30e623}">
          <xlrd:rvb i="27"/>
        </ext>
      </extLst>
    </bk>
    <bk>
      <extLst>
        <ext uri="{3e2802c4-a4d2-4d8b-9148-e3be6c30e623}">
          <xlrd:rvb i="28"/>
        </ext>
      </extLst>
    </bk>
    <bk>
      <extLst>
        <ext uri="{3e2802c4-a4d2-4d8b-9148-e3be6c30e623}">
          <xlrd:rvb i="29"/>
        </ext>
      </extLst>
    </bk>
    <bk>
      <extLst>
        <ext uri="{3e2802c4-a4d2-4d8b-9148-e3be6c30e623}">
          <xlrd:rvb i="30"/>
        </ext>
      </extLst>
    </bk>
    <bk>
      <extLst>
        <ext uri="{3e2802c4-a4d2-4d8b-9148-e3be6c30e623}">
          <xlrd:rvb i="31"/>
        </ext>
      </extLst>
    </bk>
    <bk>
      <extLst>
        <ext uri="{3e2802c4-a4d2-4d8b-9148-e3be6c30e623}">
          <xlrd:rvb i="32"/>
        </ext>
      </extLst>
    </bk>
    <bk>
      <extLst>
        <ext uri="{3e2802c4-a4d2-4d8b-9148-e3be6c30e623}">
          <xlrd:rvb i="33"/>
        </ext>
      </extLst>
    </bk>
    <bk>
      <extLst>
        <ext uri="{3e2802c4-a4d2-4d8b-9148-e3be6c30e623}">
          <xlrd:rvb i="34"/>
        </ext>
      </extLst>
    </bk>
    <bk>
      <extLst>
        <ext uri="{3e2802c4-a4d2-4d8b-9148-e3be6c30e623}">
          <xlrd:rvb i="35"/>
        </ext>
      </extLst>
    </bk>
    <bk>
      <extLst>
        <ext uri="{3e2802c4-a4d2-4d8b-9148-e3be6c30e623}">
          <xlrd:rvb i="36"/>
        </ext>
      </extLst>
    </bk>
    <bk>
      <extLst>
        <ext uri="{3e2802c4-a4d2-4d8b-9148-e3be6c30e623}">
          <xlrd:rvb i="37"/>
        </ext>
      </extLst>
    </bk>
    <bk>
      <extLst>
        <ext uri="{3e2802c4-a4d2-4d8b-9148-e3be6c30e623}">
          <xlrd:rvb i="38"/>
        </ext>
      </extLst>
    </bk>
    <bk>
      <extLst>
        <ext uri="{3e2802c4-a4d2-4d8b-9148-e3be6c30e623}">
          <xlrd:rvb i="39"/>
        </ext>
      </extLst>
    </bk>
    <bk>
      <extLst>
        <ext uri="{3e2802c4-a4d2-4d8b-9148-e3be6c30e623}">
          <xlrd:rvb i="40"/>
        </ext>
      </extLst>
    </bk>
    <bk>
      <extLst>
        <ext uri="{3e2802c4-a4d2-4d8b-9148-e3be6c30e623}">
          <xlrd:rvb i="41"/>
        </ext>
      </extLst>
    </bk>
    <bk>
      <extLst>
        <ext uri="{3e2802c4-a4d2-4d8b-9148-e3be6c30e623}">
          <xlrd:rvb i="42"/>
        </ext>
      </extLst>
    </bk>
    <bk>
      <extLst>
        <ext uri="{3e2802c4-a4d2-4d8b-9148-e3be6c30e623}">
          <xlrd:rvb i="43"/>
        </ext>
      </extLst>
    </bk>
    <bk>
      <extLst>
        <ext uri="{3e2802c4-a4d2-4d8b-9148-e3be6c30e623}">
          <xlrd:rvb i="44"/>
        </ext>
      </extLst>
    </bk>
    <bk>
      <extLst>
        <ext uri="{3e2802c4-a4d2-4d8b-9148-e3be6c30e623}">
          <xlrd:rvb i="45"/>
        </ext>
      </extLst>
    </bk>
    <bk>
      <extLst>
        <ext uri="{3e2802c4-a4d2-4d8b-9148-e3be6c30e623}">
          <xlrd:rvb i="46"/>
        </ext>
      </extLst>
    </bk>
    <bk>
      <extLst>
        <ext uri="{3e2802c4-a4d2-4d8b-9148-e3be6c30e623}">
          <xlrd:rvb i="47"/>
        </ext>
      </extLst>
    </bk>
    <bk>
      <extLst>
        <ext uri="{3e2802c4-a4d2-4d8b-9148-e3be6c30e623}">
          <xlrd:rvb i="48"/>
        </ext>
      </extLst>
    </bk>
    <bk>
      <extLst>
        <ext uri="{3e2802c4-a4d2-4d8b-9148-e3be6c30e623}">
          <xlrd:rvb i="49"/>
        </ext>
      </extLst>
    </bk>
    <bk>
      <extLst>
        <ext uri="{3e2802c4-a4d2-4d8b-9148-e3be6c30e623}">
          <xlrd:rvb i="50"/>
        </ext>
      </extLst>
    </bk>
    <bk>
      <extLst>
        <ext uri="{3e2802c4-a4d2-4d8b-9148-e3be6c30e623}">
          <xlrd:rvb i="51"/>
        </ext>
      </extLst>
    </bk>
    <bk>
      <extLst>
        <ext uri="{3e2802c4-a4d2-4d8b-9148-e3be6c30e623}">
          <xlrd:rvb i="52"/>
        </ext>
      </extLst>
    </bk>
    <bk>
      <extLst>
        <ext uri="{3e2802c4-a4d2-4d8b-9148-e3be6c30e623}">
          <xlrd:rvb i="53"/>
        </ext>
      </extLst>
    </bk>
    <bk>
      <extLst>
        <ext uri="{3e2802c4-a4d2-4d8b-9148-e3be6c30e623}">
          <xlrd:rvb i="54"/>
        </ext>
      </extLst>
    </bk>
    <bk>
      <extLst>
        <ext uri="{3e2802c4-a4d2-4d8b-9148-e3be6c30e623}">
          <xlrd:rvb i="55"/>
        </ext>
      </extLst>
    </bk>
    <bk>
      <extLst>
        <ext uri="{3e2802c4-a4d2-4d8b-9148-e3be6c30e623}">
          <xlrd:rvb i="56"/>
        </ext>
      </extLst>
    </bk>
    <bk>
      <extLst>
        <ext uri="{3e2802c4-a4d2-4d8b-9148-e3be6c30e623}">
          <xlrd:rvb i="57"/>
        </ext>
      </extLst>
    </bk>
    <bk>
      <extLst>
        <ext uri="{3e2802c4-a4d2-4d8b-9148-e3be6c30e623}">
          <xlrd:rvb i="58"/>
        </ext>
      </extLst>
    </bk>
    <bk>
      <extLst>
        <ext uri="{3e2802c4-a4d2-4d8b-9148-e3be6c30e623}">
          <xlrd:rvb i="59"/>
        </ext>
      </extLst>
    </bk>
    <bk>
      <extLst>
        <ext uri="{3e2802c4-a4d2-4d8b-9148-e3be6c30e623}">
          <xlrd:rvb i="60"/>
        </ext>
      </extLst>
    </bk>
    <bk>
      <extLst>
        <ext uri="{3e2802c4-a4d2-4d8b-9148-e3be6c30e623}">
          <xlrd:rvb i="61"/>
        </ext>
      </extLst>
    </bk>
    <bk>
      <extLst>
        <ext uri="{3e2802c4-a4d2-4d8b-9148-e3be6c30e623}">
          <xlrd:rvb i="62"/>
        </ext>
      </extLst>
    </bk>
    <bk>
      <extLst>
        <ext uri="{3e2802c4-a4d2-4d8b-9148-e3be6c30e623}">
          <xlrd:rvb i="63"/>
        </ext>
      </extLst>
    </bk>
    <bk>
      <extLst>
        <ext uri="{3e2802c4-a4d2-4d8b-9148-e3be6c30e623}">
          <xlrd:rvb i="64"/>
        </ext>
      </extLst>
    </bk>
    <bk>
      <extLst>
        <ext uri="{3e2802c4-a4d2-4d8b-9148-e3be6c30e623}">
          <xlrd:rvb i="65"/>
        </ext>
      </extLst>
    </bk>
    <bk>
      <extLst>
        <ext uri="{3e2802c4-a4d2-4d8b-9148-e3be6c30e623}">
          <xlrd:rvb i="66"/>
        </ext>
      </extLst>
    </bk>
    <bk>
      <extLst>
        <ext uri="{3e2802c4-a4d2-4d8b-9148-e3be6c30e623}">
          <xlrd:rvb i="67"/>
        </ext>
      </extLst>
    </bk>
    <bk>
      <extLst>
        <ext uri="{3e2802c4-a4d2-4d8b-9148-e3be6c30e623}">
          <xlrd:rvb i="68"/>
        </ext>
      </extLst>
    </bk>
    <bk>
      <extLst>
        <ext uri="{3e2802c4-a4d2-4d8b-9148-e3be6c30e623}">
          <xlrd:rvb i="69"/>
        </ext>
      </extLst>
    </bk>
    <bk>
      <extLst>
        <ext uri="{3e2802c4-a4d2-4d8b-9148-e3be6c30e623}">
          <xlrd:rvb i="70"/>
        </ext>
      </extLst>
    </bk>
    <bk>
      <extLst>
        <ext uri="{3e2802c4-a4d2-4d8b-9148-e3be6c30e623}">
          <xlrd:rvb i="71"/>
        </ext>
      </extLst>
    </bk>
    <bk>
      <extLst>
        <ext uri="{3e2802c4-a4d2-4d8b-9148-e3be6c30e623}">
          <xlrd:rvb i="72"/>
        </ext>
      </extLst>
    </bk>
    <bk>
      <extLst>
        <ext uri="{3e2802c4-a4d2-4d8b-9148-e3be6c30e623}">
          <xlrd:rvb i="73"/>
        </ext>
      </extLst>
    </bk>
    <bk>
      <extLst>
        <ext uri="{3e2802c4-a4d2-4d8b-9148-e3be6c30e623}">
          <xlrd:rvb i="74"/>
        </ext>
      </extLst>
    </bk>
    <bk>
      <extLst>
        <ext uri="{3e2802c4-a4d2-4d8b-9148-e3be6c30e623}">
          <xlrd:rvb i="75"/>
        </ext>
      </extLst>
    </bk>
    <bk>
      <extLst>
        <ext uri="{3e2802c4-a4d2-4d8b-9148-e3be6c30e623}">
          <xlrd:rvb i="76"/>
        </ext>
      </extLst>
    </bk>
    <bk>
      <extLst>
        <ext uri="{3e2802c4-a4d2-4d8b-9148-e3be6c30e623}">
          <xlrd:rvb i="77"/>
        </ext>
      </extLst>
    </bk>
    <bk>
      <extLst>
        <ext uri="{3e2802c4-a4d2-4d8b-9148-e3be6c30e623}">
          <xlrd:rvb i="78"/>
        </ext>
      </extLst>
    </bk>
    <bk>
      <extLst>
        <ext uri="{3e2802c4-a4d2-4d8b-9148-e3be6c30e623}">
          <xlrd:rvb i="79"/>
        </ext>
      </extLst>
    </bk>
    <bk>
      <extLst>
        <ext uri="{3e2802c4-a4d2-4d8b-9148-e3be6c30e623}">
          <xlrd:rvb i="80"/>
        </ext>
      </extLst>
    </bk>
    <bk>
      <extLst>
        <ext uri="{3e2802c4-a4d2-4d8b-9148-e3be6c30e623}">
          <xlrd:rvb i="81"/>
        </ext>
      </extLst>
    </bk>
    <bk>
      <extLst>
        <ext uri="{3e2802c4-a4d2-4d8b-9148-e3be6c30e623}">
          <xlrd:rvb i="82"/>
        </ext>
      </extLst>
    </bk>
    <bk>
      <extLst>
        <ext uri="{3e2802c4-a4d2-4d8b-9148-e3be6c30e623}">
          <xlrd:rvb i="83"/>
        </ext>
      </extLst>
    </bk>
    <bk>
      <extLst>
        <ext uri="{3e2802c4-a4d2-4d8b-9148-e3be6c30e623}">
          <xlrd:rvb i="84"/>
        </ext>
      </extLst>
    </bk>
    <bk>
      <extLst>
        <ext uri="{3e2802c4-a4d2-4d8b-9148-e3be6c30e623}">
          <xlrd:rvb i="85"/>
        </ext>
      </extLst>
    </bk>
    <bk>
      <extLst>
        <ext uri="{3e2802c4-a4d2-4d8b-9148-e3be6c30e623}">
          <xlrd:rvb i="86"/>
        </ext>
      </extLst>
    </bk>
    <bk>
      <extLst>
        <ext uri="{3e2802c4-a4d2-4d8b-9148-e3be6c30e623}">
          <xlrd:rvb i="87"/>
        </ext>
      </extLst>
    </bk>
    <bk>
      <extLst>
        <ext uri="{3e2802c4-a4d2-4d8b-9148-e3be6c30e623}">
          <xlrd:rvb i="88"/>
        </ext>
      </extLst>
    </bk>
    <bk>
      <extLst>
        <ext uri="{3e2802c4-a4d2-4d8b-9148-e3be6c30e623}">
          <xlrd:rvb i="89"/>
        </ext>
      </extLst>
    </bk>
    <bk>
      <extLst>
        <ext uri="{3e2802c4-a4d2-4d8b-9148-e3be6c30e623}">
          <xlrd:rvb i="90"/>
        </ext>
      </extLst>
    </bk>
    <bk>
      <extLst>
        <ext uri="{3e2802c4-a4d2-4d8b-9148-e3be6c30e623}">
          <xlrd:rvb i="91"/>
        </ext>
      </extLst>
    </bk>
    <bk>
      <extLst>
        <ext uri="{3e2802c4-a4d2-4d8b-9148-e3be6c30e623}">
          <xlrd:rvb i="92"/>
        </ext>
      </extLst>
    </bk>
    <bk>
      <extLst>
        <ext uri="{3e2802c4-a4d2-4d8b-9148-e3be6c30e623}">
          <xlrd:rvb i="93"/>
        </ext>
      </extLst>
    </bk>
    <bk>
      <extLst>
        <ext uri="{3e2802c4-a4d2-4d8b-9148-e3be6c30e623}">
          <xlrd:rvb i="94"/>
        </ext>
      </extLst>
    </bk>
    <bk>
      <extLst>
        <ext uri="{3e2802c4-a4d2-4d8b-9148-e3be6c30e623}">
          <xlrd:rvb i="95"/>
        </ext>
      </extLst>
    </bk>
    <bk>
      <extLst>
        <ext uri="{3e2802c4-a4d2-4d8b-9148-e3be6c30e623}">
          <xlrd:rvb i="96"/>
        </ext>
      </extLst>
    </bk>
    <bk>
      <extLst>
        <ext uri="{3e2802c4-a4d2-4d8b-9148-e3be6c30e623}">
          <xlrd:rvb i="97"/>
        </ext>
      </extLst>
    </bk>
    <bk>
      <extLst>
        <ext uri="{3e2802c4-a4d2-4d8b-9148-e3be6c30e623}">
          <xlrd:rvb i="98"/>
        </ext>
      </extLst>
    </bk>
    <bk>
      <extLst>
        <ext uri="{3e2802c4-a4d2-4d8b-9148-e3be6c30e623}">
          <xlrd:rvb i="99"/>
        </ext>
      </extLst>
    </bk>
    <bk>
      <extLst>
        <ext uri="{3e2802c4-a4d2-4d8b-9148-e3be6c30e623}">
          <xlrd:rvb i="100"/>
        </ext>
      </extLst>
    </bk>
    <bk>
      <extLst>
        <ext uri="{3e2802c4-a4d2-4d8b-9148-e3be6c30e623}">
          <xlrd:rvb i="101"/>
        </ext>
      </extLst>
    </bk>
    <bk>
      <extLst>
        <ext uri="{3e2802c4-a4d2-4d8b-9148-e3be6c30e623}">
          <xlrd:rvb i="102"/>
        </ext>
      </extLst>
    </bk>
    <bk>
      <extLst>
        <ext uri="{3e2802c4-a4d2-4d8b-9148-e3be6c30e623}">
          <xlrd:rvb i="103"/>
        </ext>
      </extLst>
    </bk>
    <bk>
      <extLst>
        <ext uri="{3e2802c4-a4d2-4d8b-9148-e3be6c30e623}">
          <xlrd:rvb i="104"/>
        </ext>
      </extLst>
    </bk>
    <bk>
      <extLst>
        <ext uri="{3e2802c4-a4d2-4d8b-9148-e3be6c30e623}">
          <xlrd:rvb i="105"/>
        </ext>
      </extLst>
    </bk>
    <bk>
      <extLst>
        <ext uri="{3e2802c4-a4d2-4d8b-9148-e3be6c30e623}">
          <xlrd:rvb i="106"/>
        </ext>
      </extLst>
    </bk>
    <bk>
      <extLst>
        <ext uri="{3e2802c4-a4d2-4d8b-9148-e3be6c30e623}">
          <xlrd:rvb i="107"/>
        </ext>
      </extLst>
    </bk>
    <bk>
      <extLst>
        <ext uri="{3e2802c4-a4d2-4d8b-9148-e3be6c30e623}">
          <xlrd:rvb i="108"/>
        </ext>
      </extLst>
    </bk>
    <bk>
      <extLst>
        <ext uri="{3e2802c4-a4d2-4d8b-9148-e3be6c30e623}">
          <xlrd:rvb i="109"/>
        </ext>
      </extLst>
    </bk>
    <bk>
      <extLst>
        <ext uri="{3e2802c4-a4d2-4d8b-9148-e3be6c30e623}">
          <xlrd:rvb i="110"/>
        </ext>
      </extLst>
    </bk>
    <bk>
      <extLst>
        <ext uri="{3e2802c4-a4d2-4d8b-9148-e3be6c30e623}">
          <xlrd:rvb i="111"/>
        </ext>
      </extLst>
    </bk>
    <bk>
      <extLst>
        <ext uri="{3e2802c4-a4d2-4d8b-9148-e3be6c30e623}">
          <xlrd:rvb i="112"/>
        </ext>
      </extLst>
    </bk>
    <bk>
      <extLst>
        <ext uri="{3e2802c4-a4d2-4d8b-9148-e3be6c30e623}">
          <xlrd:rvb i="113"/>
        </ext>
      </extLst>
    </bk>
    <bk>
      <extLst>
        <ext uri="{3e2802c4-a4d2-4d8b-9148-e3be6c30e623}">
          <xlrd:rvb i="114"/>
        </ext>
      </extLst>
    </bk>
    <bk>
      <extLst>
        <ext uri="{3e2802c4-a4d2-4d8b-9148-e3be6c30e623}">
          <xlrd:rvb i="115"/>
        </ext>
      </extLst>
    </bk>
    <bk>
      <extLst>
        <ext uri="{3e2802c4-a4d2-4d8b-9148-e3be6c30e623}">
          <xlrd:rvb i="116"/>
        </ext>
      </extLst>
    </bk>
    <bk>
      <extLst>
        <ext uri="{3e2802c4-a4d2-4d8b-9148-e3be6c30e623}">
          <xlrd:rvb i="117"/>
        </ext>
      </extLst>
    </bk>
    <bk>
      <extLst>
        <ext uri="{3e2802c4-a4d2-4d8b-9148-e3be6c30e623}">
          <xlrd:rvb i="118"/>
        </ext>
      </extLst>
    </bk>
    <bk>
      <extLst>
        <ext uri="{3e2802c4-a4d2-4d8b-9148-e3be6c30e623}">
          <xlrd:rvb i="119"/>
        </ext>
      </extLst>
    </bk>
    <bk>
      <extLst>
        <ext uri="{3e2802c4-a4d2-4d8b-9148-e3be6c30e623}">
          <xlrd:rvb i="120"/>
        </ext>
      </extLst>
    </bk>
    <bk>
      <extLst>
        <ext uri="{3e2802c4-a4d2-4d8b-9148-e3be6c30e623}">
          <xlrd:rvb i="121"/>
        </ext>
      </extLst>
    </bk>
    <bk>
      <extLst>
        <ext uri="{3e2802c4-a4d2-4d8b-9148-e3be6c30e623}">
          <xlrd:rvb i="122"/>
        </ext>
      </extLst>
    </bk>
    <bk>
      <extLst>
        <ext uri="{3e2802c4-a4d2-4d8b-9148-e3be6c30e623}">
          <xlrd:rvb i="123"/>
        </ext>
      </extLst>
    </bk>
    <bk>
      <extLst>
        <ext uri="{3e2802c4-a4d2-4d8b-9148-e3be6c30e623}">
          <xlrd:rvb i="124"/>
        </ext>
      </extLst>
    </bk>
    <bk>
      <extLst>
        <ext uri="{3e2802c4-a4d2-4d8b-9148-e3be6c30e623}">
          <xlrd:rvb i="125"/>
        </ext>
      </extLst>
    </bk>
    <bk>
      <extLst>
        <ext uri="{3e2802c4-a4d2-4d8b-9148-e3be6c30e623}">
          <xlrd:rvb i="126"/>
        </ext>
      </extLst>
    </bk>
    <bk>
      <extLst>
        <ext uri="{3e2802c4-a4d2-4d8b-9148-e3be6c30e623}">
          <xlrd:rvb i="127"/>
        </ext>
      </extLst>
    </bk>
    <bk>
      <extLst>
        <ext uri="{3e2802c4-a4d2-4d8b-9148-e3be6c30e623}">
          <xlrd:rvb i="128"/>
        </ext>
      </extLst>
    </bk>
    <bk>
      <extLst>
        <ext uri="{3e2802c4-a4d2-4d8b-9148-e3be6c30e623}">
          <xlrd:rvb i="129"/>
        </ext>
      </extLst>
    </bk>
    <bk>
      <extLst>
        <ext uri="{3e2802c4-a4d2-4d8b-9148-e3be6c30e623}">
          <xlrd:rvb i="130"/>
        </ext>
      </extLst>
    </bk>
    <bk>
      <extLst>
        <ext uri="{3e2802c4-a4d2-4d8b-9148-e3be6c30e623}">
          <xlrd:rvb i="131"/>
        </ext>
      </extLst>
    </bk>
    <bk>
      <extLst>
        <ext uri="{3e2802c4-a4d2-4d8b-9148-e3be6c30e623}">
          <xlrd:rvb i="132"/>
        </ext>
      </extLst>
    </bk>
    <bk>
      <extLst>
        <ext uri="{3e2802c4-a4d2-4d8b-9148-e3be6c30e623}">
          <xlrd:rvb i="133"/>
        </ext>
      </extLst>
    </bk>
    <bk>
      <extLst>
        <ext uri="{3e2802c4-a4d2-4d8b-9148-e3be6c30e623}">
          <xlrd:rvb i="134"/>
        </ext>
      </extLst>
    </bk>
    <bk>
      <extLst>
        <ext uri="{3e2802c4-a4d2-4d8b-9148-e3be6c30e623}">
          <xlrd:rvb i="135"/>
        </ext>
      </extLst>
    </bk>
    <bk>
      <extLst>
        <ext uri="{3e2802c4-a4d2-4d8b-9148-e3be6c30e623}">
          <xlrd:rvb i="136"/>
        </ext>
      </extLst>
    </bk>
    <bk>
      <extLst>
        <ext uri="{3e2802c4-a4d2-4d8b-9148-e3be6c30e623}">
          <xlrd:rvb i="137"/>
        </ext>
      </extLst>
    </bk>
    <bk>
      <extLst>
        <ext uri="{3e2802c4-a4d2-4d8b-9148-e3be6c30e623}">
          <xlrd:rvb i="138"/>
        </ext>
      </extLst>
    </bk>
    <bk>
      <extLst>
        <ext uri="{3e2802c4-a4d2-4d8b-9148-e3be6c30e623}">
          <xlrd:rvb i="139"/>
        </ext>
      </extLst>
    </bk>
    <bk>
      <extLst>
        <ext uri="{3e2802c4-a4d2-4d8b-9148-e3be6c30e623}">
          <xlrd:rvb i="140"/>
        </ext>
      </extLst>
    </bk>
    <bk>
      <extLst>
        <ext uri="{3e2802c4-a4d2-4d8b-9148-e3be6c30e623}">
          <xlrd:rvb i="141"/>
        </ext>
      </extLst>
    </bk>
    <bk>
      <extLst>
        <ext uri="{3e2802c4-a4d2-4d8b-9148-e3be6c30e623}">
          <xlrd:rvb i="142"/>
        </ext>
      </extLst>
    </bk>
    <bk>
      <extLst>
        <ext uri="{3e2802c4-a4d2-4d8b-9148-e3be6c30e623}">
          <xlrd:rvb i="143"/>
        </ext>
      </extLst>
    </bk>
    <bk>
      <extLst>
        <ext uri="{3e2802c4-a4d2-4d8b-9148-e3be6c30e623}">
          <xlrd:rvb i="144"/>
        </ext>
      </extLst>
    </bk>
    <bk>
      <extLst>
        <ext uri="{3e2802c4-a4d2-4d8b-9148-e3be6c30e623}">
          <xlrd:rvb i="145"/>
        </ext>
      </extLst>
    </bk>
    <bk>
      <extLst>
        <ext uri="{3e2802c4-a4d2-4d8b-9148-e3be6c30e623}">
          <xlrd:rvb i="146"/>
        </ext>
      </extLst>
    </bk>
    <bk>
      <extLst>
        <ext uri="{3e2802c4-a4d2-4d8b-9148-e3be6c30e623}">
          <xlrd:rvb i="147"/>
        </ext>
      </extLst>
    </bk>
    <bk>
      <extLst>
        <ext uri="{3e2802c4-a4d2-4d8b-9148-e3be6c30e623}">
          <xlrd:rvb i="148"/>
        </ext>
      </extLst>
    </bk>
    <bk>
      <extLst>
        <ext uri="{3e2802c4-a4d2-4d8b-9148-e3be6c30e623}">
          <xlrd:rvb i="149"/>
        </ext>
      </extLst>
    </bk>
    <bk>
      <extLst>
        <ext uri="{3e2802c4-a4d2-4d8b-9148-e3be6c30e623}">
          <xlrd:rvb i="150"/>
        </ext>
      </extLst>
    </bk>
    <bk>
      <extLst>
        <ext uri="{3e2802c4-a4d2-4d8b-9148-e3be6c30e623}">
          <xlrd:rvb i="151"/>
        </ext>
      </extLst>
    </bk>
    <bk>
      <extLst>
        <ext uri="{3e2802c4-a4d2-4d8b-9148-e3be6c30e623}">
          <xlrd:rvb i="152"/>
        </ext>
      </extLst>
    </bk>
    <bk>
      <extLst>
        <ext uri="{3e2802c4-a4d2-4d8b-9148-e3be6c30e623}">
          <xlrd:rvb i="153"/>
        </ext>
      </extLst>
    </bk>
    <bk>
      <extLst>
        <ext uri="{3e2802c4-a4d2-4d8b-9148-e3be6c30e623}">
          <xlrd:rvb i="154"/>
        </ext>
      </extLst>
    </bk>
    <bk>
      <extLst>
        <ext uri="{3e2802c4-a4d2-4d8b-9148-e3be6c30e623}">
          <xlrd:rvb i="155"/>
        </ext>
      </extLst>
    </bk>
    <bk>
      <extLst>
        <ext uri="{3e2802c4-a4d2-4d8b-9148-e3be6c30e623}">
          <xlrd:rvb i="156"/>
        </ext>
      </extLst>
    </bk>
    <bk>
      <extLst>
        <ext uri="{3e2802c4-a4d2-4d8b-9148-e3be6c30e623}">
          <xlrd:rvb i="157"/>
        </ext>
      </extLst>
    </bk>
    <bk>
      <extLst>
        <ext uri="{3e2802c4-a4d2-4d8b-9148-e3be6c30e623}">
          <xlrd:rvb i="158"/>
        </ext>
      </extLst>
    </bk>
    <bk>
      <extLst>
        <ext uri="{3e2802c4-a4d2-4d8b-9148-e3be6c30e623}">
          <xlrd:rvb i="159"/>
        </ext>
      </extLst>
    </bk>
    <bk>
      <extLst>
        <ext uri="{3e2802c4-a4d2-4d8b-9148-e3be6c30e623}">
          <xlrd:rvb i="160"/>
        </ext>
      </extLst>
    </bk>
    <bk>
      <extLst>
        <ext uri="{3e2802c4-a4d2-4d8b-9148-e3be6c30e623}">
          <xlrd:rvb i="161"/>
        </ext>
      </extLst>
    </bk>
    <bk>
      <extLst>
        <ext uri="{3e2802c4-a4d2-4d8b-9148-e3be6c30e623}">
          <xlrd:rvb i="162"/>
        </ext>
      </extLst>
    </bk>
    <bk>
      <extLst>
        <ext uri="{3e2802c4-a4d2-4d8b-9148-e3be6c30e623}">
          <xlrd:rvb i="163"/>
        </ext>
      </extLst>
    </bk>
    <bk>
      <extLst>
        <ext uri="{3e2802c4-a4d2-4d8b-9148-e3be6c30e623}">
          <xlrd:rvb i="164"/>
        </ext>
      </extLst>
    </bk>
    <bk>
      <extLst>
        <ext uri="{3e2802c4-a4d2-4d8b-9148-e3be6c30e623}">
          <xlrd:rvb i="165"/>
        </ext>
      </extLst>
    </bk>
    <bk>
      <extLst>
        <ext uri="{3e2802c4-a4d2-4d8b-9148-e3be6c30e623}">
          <xlrd:rvb i="166"/>
        </ext>
      </extLst>
    </bk>
    <bk>
      <extLst>
        <ext uri="{3e2802c4-a4d2-4d8b-9148-e3be6c30e623}">
          <xlrd:rvb i="167"/>
        </ext>
      </extLst>
    </bk>
    <bk>
      <extLst>
        <ext uri="{3e2802c4-a4d2-4d8b-9148-e3be6c30e623}">
          <xlrd:rvb i="168"/>
        </ext>
      </extLst>
    </bk>
    <bk>
      <extLst>
        <ext uri="{3e2802c4-a4d2-4d8b-9148-e3be6c30e623}">
          <xlrd:rvb i="169"/>
        </ext>
      </extLst>
    </bk>
    <bk>
      <extLst>
        <ext uri="{3e2802c4-a4d2-4d8b-9148-e3be6c30e623}">
          <xlrd:rvb i="170"/>
        </ext>
      </extLst>
    </bk>
    <bk>
      <extLst>
        <ext uri="{3e2802c4-a4d2-4d8b-9148-e3be6c30e623}">
          <xlrd:rvb i="171"/>
        </ext>
      </extLst>
    </bk>
    <bk>
      <extLst>
        <ext uri="{3e2802c4-a4d2-4d8b-9148-e3be6c30e623}">
          <xlrd:rvb i="172"/>
        </ext>
      </extLst>
    </bk>
    <bk>
      <extLst>
        <ext uri="{3e2802c4-a4d2-4d8b-9148-e3be6c30e623}">
          <xlrd:rvb i="173"/>
        </ext>
      </extLst>
    </bk>
    <bk>
      <extLst>
        <ext uri="{3e2802c4-a4d2-4d8b-9148-e3be6c30e623}">
          <xlrd:rvb i="174"/>
        </ext>
      </extLst>
    </bk>
    <bk>
      <extLst>
        <ext uri="{3e2802c4-a4d2-4d8b-9148-e3be6c30e623}">
          <xlrd:rvb i="175"/>
        </ext>
      </extLst>
    </bk>
    <bk>
      <extLst>
        <ext uri="{3e2802c4-a4d2-4d8b-9148-e3be6c30e623}">
          <xlrd:rvb i="176"/>
        </ext>
      </extLst>
    </bk>
    <bk>
      <extLst>
        <ext uri="{3e2802c4-a4d2-4d8b-9148-e3be6c30e623}">
          <xlrd:rvb i="177"/>
        </ext>
      </extLst>
    </bk>
    <bk>
      <extLst>
        <ext uri="{3e2802c4-a4d2-4d8b-9148-e3be6c30e623}">
          <xlrd:rvb i="178"/>
        </ext>
      </extLst>
    </bk>
    <bk>
      <extLst>
        <ext uri="{3e2802c4-a4d2-4d8b-9148-e3be6c30e623}">
          <xlrd:rvb i="179"/>
        </ext>
      </extLst>
    </bk>
    <bk>
      <extLst>
        <ext uri="{3e2802c4-a4d2-4d8b-9148-e3be6c30e623}">
          <xlrd:rvb i="180"/>
        </ext>
      </extLst>
    </bk>
    <bk>
      <extLst>
        <ext uri="{3e2802c4-a4d2-4d8b-9148-e3be6c30e623}">
          <xlrd:rvb i="181"/>
        </ext>
      </extLst>
    </bk>
    <bk>
      <extLst>
        <ext uri="{3e2802c4-a4d2-4d8b-9148-e3be6c30e623}">
          <xlrd:rvb i="182"/>
        </ext>
      </extLst>
    </bk>
    <bk>
      <extLst>
        <ext uri="{3e2802c4-a4d2-4d8b-9148-e3be6c30e623}">
          <xlrd:rvb i="183"/>
        </ext>
      </extLst>
    </bk>
    <bk>
      <extLst>
        <ext uri="{3e2802c4-a4d2-4d8b-9148-e3be6c30e623}">
          <xlrd:rvb i="184"/>
        </ext>
      </extLst>
    </bk>
    <bk>
      <extLst>
        <ext uri="{3e2802c4-a4d2-4d8b-9148-e3be6c30e623}">
          <xlrd:rvb i="185"/>
        </ext>
      </extLst>
    </bk>
    <bk>
      <extLst>
        <ext uri="{3e2802c4-a4d2-4d8b-9148-e3be6c30e623}">
          <xlrd:rvb i="186"/>
        </ext>
      </extLst>
    </bk>
    <bk>
      <extLst>
        <ext uri="{3e2802c4-a4d2-4d8b-9148-e3be6c30e623}">
          <xlrd:rvb i="187"/>
        </ext>
      </extLst>
    </bk>
    <bk>
      <extLst>
        <ext uri="{3e2802c4-a4d2-4d8b-9148-e3be6c30e623}">
          <xlrd:rvb i="188"/>
        </ext>
      </extLst>
    </bk>
    <bk>
      <extLst>
        <ext uri="{3e2802c4-a4d2-4d8b-9148-e3be6c30e623}">
          <xlrd:rvb i="189"/>
        </ext>
      </extLst>
    </bk>
    <bk>
      <extLst>
        <ext uri="{3e2802c4-a4d2-4d8b-9148-e3be6c30e623}">
          <xlrd:rvb i="190"/>
        </ext>
      </extLst>
    </bk>
    <bk>
      <extLst>
        <ext uri="{3e2802c4-a4d2-4d8b-9148-e3be6c30e623}">
          <xlrd:rvb i="191"/>
        </ext>
      </extLst>
    </bk>
    <bk>
      <extLst>
        <ext uri="{3e2802c4-a4d2-4d8b-9148-e3be6c30e623}">
          <xlrd:rvb i="192"/>
        </ext>
      </extLst>
    </bk>
    <bk>
      <extLst>
        <ext uri="{3e2802c4-a4d2-4d8b-9148-e3be6c30e623}">
          <xlrd:rvb i="193"/>
        </ext>
      </extLst>
    </bk>
    <bk>
      <extLst>
        <ext uri="{3e2802c4-a4d2-4d8b-9148-e3be6c30e623}">
          <xlrd:rvb i="194"/>
        </ext>
      </extLst>
    </bk>
    <bk>
      <extLst>
        <ext uri="{3e2802c4-a4d2-4d8b-9148-e3be6c30e623}">
          <xlrd:rvb i="195"/>
        </ext>
      </extLst>
    </bk>
    <bk>
      <extLst>
        <ext uri="{3e2802c4-a4d2-4d8b-9148-e3be6c30e623}">
          <xlrd:rvb i="196"/>
        </ext>
      </extLst>
    </bk>
    <bk>
      <extLst>
        <ext uri="{3e2802c4-a4d2-4d8b-9148-e3be6c30e623}">
          <xlrd:rvb i="197"/>
        </ext>
      </extLst>
    </bk>
    <bk>
      <extLst>
        <ext uri="{3e2802c4-a4d2-4d8b-9148-e3be6c30e623}">
          <xlrd:rvb i="198"/>
        </ext>
      </extLst>
    </bk>
    <bk>
      <extLst>
        <ext uri="{3e2802c4-a4d2-4d8b-9148-e3be6c30e623}">
          <xlrd:rvb i="199"/>
        </ext>
      </extLst>
    </bk>
    <bk>
      <extLst>
        <ext uri="{3e2802c4-a4d2-4d8b-9148-e3be6c30e623}">
          <xlrd:rvb i="200"/>
        </ext>
      </extLst>
    </bk>
    <bk>
      <extLst>
        <ext uri="{3e2802c4-a4d2-4d8b-9148-e3be6c30e623}">
          <xlrd:rvb i="201"/>
        </ext>
      </extLst>
    </bk>
    <bk>
      <extLst>
        <ext uri="{3e2802c4-a4d2-4d8b-9148-e3be6c30e623}">
          <xlrd:rvb i="202"/>
        </ext>
      </extLst>
    </bk>
    <bk>
      <extLst>
        <ext uri="{3e2802c4-a4d2-4d8b-9148-e3be6c30e623}">
          <xlrd:rvb i="203"/>
        </ext>
      </extLst>
    </bk>
    <bk>
      <extLst>
        <ext uri="{3e2802c4-a4d2-4d8b-9148-e3be6c30e623}">
          <xlrd:rvb i="204"/>
        </ext>
      </extLst>
    </bk>
    <bk>
      <extLst>
        <ext uri="{3e2802c4-a4d2-4d8b-9148-e3be6c30e623}">
          <xlrd:rvb i="205"/>
        </ext>
      </extLst>
    </bk>
    <bk>
      <extLst>
        <ext uri="{3e2802c4-a4d2-4d8b-9148-e3be6c30e623}">
          <xlrd:rvb i="206"/>
        </ext>
      </extLst>
    </bk>
    <bk>
      <extLst>
        <ext uri="{3e2802c4-a4d2-4d8b-9148-e3be6c30e623}">
          <xlrd:rvb i="207"/>
        </ext>
      </extLst>
    </bk>
    <bk>
      <extLst>
        <ext uri="{3e2802c4-a4d2-4d8b-9148-e3be6c30e623}">
          <xlrd:rvb i="208"/>
        </ext>
      </extLst>
    </bk>
    <bk>
      <extLst>
        <ext uri="{3e2802c4-a4d2-4d8b-9148-e3be6c30e623}">
          <xlrd:rvb i="209"/>
        </ext>
      </extLst>
    </bk>
    <bk>
      <extLst>
        <ext uri="{3e2802c4-a4d2-4d8b-9148-e3be6c30e623}">
          <xlrd:rvb i="210"/>
        </ext>
      </extLst>
    </bk>
    <bk>
      <extLst>
        <ext uri="{3e2802c4-a4d2-4d8b-9148-e3be6c30e623}">
          <xlrd:rvb i="211"/>
        </ext>
      </extLst>
    </bk>
    <bk>
      <extLst>
        <ext uri="{3e2802c4-a4d2-4d8b-9148-e3be6c30e623}">
          <xlrd:rvb i="212"/>
        </ext>
      </extLst>
    </bk>
    <bk>
      <extLst>
        <ext uri="{3e2802c4-a4d2-4d8b-9148-e3be6c30e623}">
          <xlrd:rvb i="213"/>
        </ext>
      </extLst>
    </bk>
    <bk>
      <extLst>
        <ext uri="{3e2802c4-a4d2-4d8b-9148-e3be6c30e623}">
          <xlrd:rvb i="214"/>
        </ext>
      </extLst>
    </bk>
    <bk>
      <extLst>
        <ext uri="{3e2802c4-a4d2-4d8b-9148-e3be6c30e623}">
          <xlrd:rvb i="215"/>
        </ext>
      </extLst>
    </bk>
    <bk>
      <extLst>
        <ext uri="{3e2802c4-a4d2-4d8b-9148-e3be6c30e623}">
          <xlrd:rvb i="216"/>
        </ext>
      </extLst>
    </bk>
    <bk>
      <extLst>
        <ext uri="{3e2802c4-a4d2-4d8b-9148-e3be6c30e623}">
          <xlrd:rvb i="217"/>
        </ext>
      </extLst>
    </bk>
    <bk>
      <extLst>
        <ext uri="{3e2802c4-a4d2-4d8b-9148-e3be6c30e623}">
          <xlrd:rvb i="218"/>
        </ext>
      </extLst>
    </bk>
    <bk>
      <extLst>
        <ext uri="{3e2802c4-a4d2-4d8b-9148-e3be6c30e623}">
          <xlrd:rvb i="219"/>
        </ext>
      </extLst>
    </bk>
    <bk>
      <extLst>
        <ext uri="{3e2802c4-a4d2-4d8b-9148-e3be6c30e623}">
          <xlrd:rvb i="220"/>
        </ext>
      </extLst>
    </bk>
    <bk>
      <extLst>
        <ext uri="{3e2802c4-a4d2-4d8b-9148-e3be6c30e623}">
          <xlrd:rvb i="221"/>
        </ext>
      </extLst>
    </bk>
    <bk>
      <extLst>
        <ext uri="{3e2802c4-a4d2-4d8b-9148-e3be6c30e623}">
          <xlrd:rvb i="222"/>
        </ext>
      </extLst>
    </bk>
    <bk>
      <extLst>
        <ext uri="{3e2802c4-a4d2-4d8b-9148-e3be6c30e623}">
          <xlrd:rvb i="223"/>
        </ext>
      </extLst>
    </bk>
    <bk>
      <extLst>
        <ext uri="{3e2802c4-a4d2-4d8b-9148-e3be6c30e623}">
          <xlrd:rvb i="224"/>
        </ext>
      </extLst>
    </bk>
    <bk>
      <extLst>
        <ext uri="{3e2802c4-a4d2-4d8b-9148-e3be6c30e623}">
          <xlrd:rvb i="225"/>
        </ext>
      </extLst>
    </bk>
    <bk>
      <extLst>
        <ext uri="{3e2802c4-a4d2-4d8b-9148-e3be6c30e623}">
          <xlrd:rvb i="226"/>
        </ext>
      </extLst>
    </bk>
    <bk>
      <extLst>
        <ext uri="{3e2802c4-a4d2-4d8b-9148-e3be6c30e623}">
          <xlrd:rvb i="227"/>
        </ext>
      </extLst>
    </bk>
    <bk>
      <extLst>
        <ext uri="{3e2802c4-a4d2-4d8b-9148-e3be6c30e623}">
          <xlrd:rvb i="228"/>
        </ext>
      </extLst>
    </bk>
    <bk>
      <extLst>
        <ext uri="{3e2802c4-a4d2-4d8b-9148-e3be6c30e623}">
          <xlrd:rvb i="229"/>
        </ext>
      </extLst>
    </bk>
    <bk>
      <extLst>
        <ext uri="{3e2802c4-a4d2-4d8b-9148-e3be6c30e623}">
          <xlrd:rvb i="230"/>
        </ext>
      </extLst>
    </bk>
    <bk>
      <extLst>
        <ext uri="{3e2802c4-a4d2-4d8b-9148-e3be6c30e623}">
          <xlrd:rvb i="231"/>
        </ext>
      </extLst>
    </bk>
    <bk>
      <extLst>
        <ext uri="{3e2802c4-a4d2-4d8b-9148-e3be6c30e623}">
          <xlrd:rvb i="232"/>
        </ext>
      </extLst>
    </bk>
    <bk>
      <extLst>
        <ext uri="{3e2802c4-a4d2-4d8b-9148-e3be6c30e623}">
          <xlrd:rvb i="233"/>
        </ext>
      </extLst>
    </bk>
    <bk>
      <extLst>
        <ext uri="{3e2802c4-a4d2-4d8b-9148-e3be6c30e623}">
          <xlrd:rvb i="234"/>
        </ext>
      </extLst>
    </bk>
    <bk>
      <extLst>
        <ext uri="{3e2802c4-a4d2-4d8b-9148-e3be6c30e623}">
          <xlrd:rvb i="235"/>
        </ext>
      </extLst>
    </bk>
    <bk>
      <extLst>
        <ext uri="{3e2802c4-a4d2-4d8b-9148-e3be6c30e623}">
          <xlrd:rvb i="236"/>
        </ext>
      </extLst>
    </bk>
    <bk>
      <extLst>
        <ext uri="{3e2802c4-a4d2-4d8b-9148-e3be6c30e623}">
          <xlrd:rvb i="237"/>
        </ext>
      </extLst>
    </bk>
    <bk>
      <extLst>
        <ext uri="{3e2802c4-a4d2-4d8b-9148-e3be6c30e623}">
          <xlrd:rvb i="238"/>
        </ext>
      </extLst>
    </bk>
    <bk>
      <extLst>
        <ext uri="{3e2802c4-a4d2-4d8b-9148-e3be6c30e623}">
          <xlrd:rvb i="239"/>
        </ext>
      </extLst>
    </bk>
    <bk>
      <extLst>
        <ext uri="{3e2802c4-a4d2-4d8b-9148-e3be6c30e623}">
          <xlrd:rvb i="240"/>
        </ext>
      </extLst>
    </bk>
    <bk>
      <extLst>
        <ext uri="{3e2802c4-a4d2-4d8b-9148-e3be6c30e623}">
          <xlrd:rvb i="241"/>
        </ext>
      </extLst>
    </bk>
    <bk>
      <extLst>
        <ext uri="{3e2802c4-a4d2-4d8b-9148-e3be6c30e623}">
          <xlrd:rvb i="242"/>
        </ext>
      </extLst>
    </bk>
    <bk>
      <extLst>
        <ext uri="{3e2802c4-a4d2-4d8b-9148-e3be6c30e623}">
          <xlrd:rvb i="243"/>
        </ext>
      </extLst>
    </bk>
    <bk>
      <extLst>
        <ext uri="{3e2802c4-a4d2-4d8b-9148-e3be6c30e623}">
          <xlrd:rvb i="244"/>
        </ext>
      </extLst>
    </bk>
    <bk>
      <extLst>
        <ext uri="{3e2802c4-a4d2-4d8b-9148-e3be6c30e623}">
          <xlrd:rvb i="245"/>
        </ext>
      </extLst>
    </bk>
    <bk>
      <extLst>
        <ext uri="{3e2802c4-a4d2-4d8b-9148-e3be6c30e623}">
          <xlrd:rvb i="246"/>
        </ext>
      </extLst>
    </bk>
    <bk>
      <extLst>
        <ext uri="{3e2802c4-a4d2-4d8b-9148-e3be6c30e623}">
          <xlrd:rvb i="247"/>
        </ext>
      </extLst>
    </bk>
    <bk>
      <extLst>
        <ext uri="{3e2802c4-a4d2-4d8b-9148-e3be6c30e623}">
          <xlrd:rvb i="248"/>
        </ext>
      </extLst>
    </bk>
    <bk>
      <extLst>
        <ext uri="{3e2802c4-a4d2-4d8b-9148-e3be6c30e623}">
          <xlrd:rvb i="249"/>
        </ext>
      </extLst>
    </bk>
    <bk>
      <extLst>
        <ext uri="{3e2802c4-a4d2-4d8b-9148-e3be6c30e623}">
          <xlrd:rvb i="250"/>
        </ext>
      </extLst>
    </bk>
    <bk>
      <extLst>
        <ext uri="{3e2802c4-a4d2-4d8b-9148-e3be6c30e623}">
          <xlrd:rvb i="251"/>
        </ext>
      </extLst>
    </bk>
    <bk>
      <extLst>
        <ext uri="{3e2802c4-a4d2-4d8b-9148-e3be6c30e623}">
          <xlrd:rvb i="252"/>
        </ext>
      </extLst>
    </bk>
    <bk>
      <extLst>
        <ext uri="{3e2802c4-a4d2-4d8b-9148-e3be6c30e623}">
          <xlrd:rvb i="253"/>
        </ext>
      </extLst>
    </bk>
    <bk>
      <extLst>
        <ext uri="{3e2802c4-a4d2-4d8b-9148-e3be6c30e623}">
          <xlrd:rvb i="254"/>
        </ext>
      </extLst>
    </bk>
    <bk>
      <extLst>
        <ext uri="{3e2802c4-a4d2-4d8b-9148-e3be6c30e623}">
          <xlrd:rvb i="255"/>
        </ext>
      </extLst>
    </bk>
    <bk>
      <extLst>
        <ext uri="{3e2802c4-a4d2-4d8b-9148-e3be6c30e623}">
          <xlrd:rvb i="256"/>
        </ext>
      </extLst>
    </bk>
    <bk>
      <extLst>
        <ext uri="{3e2802c4-a4d2-4d8b-9148-e3be6c30e623}">
          <xlrd:rvb i="257"/>
        </ext>
      </extLst>
    </bk>
    <bk>
      <extLst>
        <ext uri="{3e2802c4-a4d2-4d8b-9148-e3be6c30e623}">
          <xlrd:rvb i="258"/>
        </ext>
      </extLst>
    </bk>
    <bk>
      <extLst>
        <ext uri="{3e2802c4-a4d2-4d8b-9148-e3be6c30e623}">
          <xlrd:rvb i="259"/>
        </ext>
      </extLst>
    </bk>
    <bk>
      <extLst>
        <ext uri="{3e2802c4-a4d2-4d8b-9148-e3be6c30e623}">
          <xlrd:rvb i="260"/>
        </ext>
      </extLst>
    </bk>
    <bk>
      <extLst>
        <ext uri="{3e2802c4-a4d2-4d8b-9148-e3be6c30e623}">
          <xlrd:rvb i="261"/>
        </ext>
      </extLst>
    </bk>
    <bk>
      <extLst>
        <ext uri="{3e2802c4-a4d2-4d8b-9148-e3be6c30e623}">
          <xlrd:rvb i="262"/>
        </ext>
      </extLst>
    </bk>
    <bk>
      <extLst>
        <ext uri="{3e2802c4-a4d2-4d8b-9148-e3be6c30e623}">
          <xlrd:rvb i="263"/>
        </ext>
      </extLst>
    </bk>
    <bk>
      <extLst>
        <ext uri="{3e2802c4-a4d2-4d8b-9148-e3be6c30e623}">
          <xlrd:rvb i="264"/>
        </ext>
      </extLst>
    </bk>
    <bk>
      <extLst>
        <ext uri="{3e2802c4-a4d2-4d8b-9148-e3be6c30e623}">
          <xlrd:rvb i="265"/>
        </ext>
      </extLst>
    </bk>
    <bk>
      <extLst>
        <ext uri="{3e2802c4-a4d2-4d8b-9148-e3be6c30e623}">
          <xlrd:rvb i="266"/>
        </ext>
      </extLst>
    </bk>
    <bk>
      <extLst>
        <ext uri="{3e2802c4-a4d2-4d8b-9148-e3be6c30e623}">
          <xlrd:rvb i="267"/>
        </ext>
      </extLst>
    </bk>
    <bk>
      <extLst>
        <ext uri="{3e2802c4-a4d2-4d8b-9148-e3be6c30e623}">
          <xlrd:rvb i="268"/>
        </ext>
      </extLst>
    </bk>
    <bk>
      <extLst>
        <ext uri="{3e2802c4-a4d2-4d8b-9148-e3be6c30e623}">
          <xlrd:rvb i="269"/>
        </ext>
      </extLst>
    </bk>
    <bk>
      <extLst>
        <ext uri="{3e2802c4-a4d2-4d8b-9148-e3be6c30e623}">
          <xlrd:rvb i="270"/>
        </ext>
      </extLst>
    </bk>
    <bk>
      <extLst>
        <ext uri="{3e2802c4-a4d2-4d8b-9148-e3be6c30e623}">
          <xlrd:rvb i="271"/>
        </ext>
      </extLst>
    </bk>
    <bk>
      <extLst>
        <ext uri="{3e2802c4-a4d2-4d8b-9148-e3be6c30e623}">
          <xlrd:rvb i="272"/>
        </ext>
      </extLst>
    </bk>
    <bk>
      <extLst>
        <ext uri="{3e2802c4-a4d2-4d8b-9148-e3be6c30e623}">
          <xlrd:rvb i="273"/>
        </ext>
      </extLst>
    </bk>
    <bk>
      <extLst>
        <ext uri="{3e2802c4-a4d2-4d8b-9148-e3be6c30e623}">
          <xlrd:rvb i="274"/>
        </ext>
      </extLst>
    </bk>
    <bk>
      <extLst>
        <ext uri="{3e2802c4-a4d2-4d8b-9148-e3be6c30e623}">
          <xlrd:rvb i="275"/>
        </ext>
      </extLst>
    </bk>
    <bk>
      <extLst>
        <ext uri="{3e2802c4-a4d2-4d8b-9148-e3be6c30e623}">
          <xlrd:rvb i="276"/>
        </ext>
      </extLst>
    </bk>
    <bk>
      <extLst>
        <ext uri="{3e2802c4-a4d2-4d8b-9148-e3be6c30e623}">
          <xlrd:rvb i="277"/>
        </ext>
      </extLst>
    </bk>
    <bk>
      <extLst>
        <ext uri="{3e2802c4-a4d2-4d8b-9148-e3be6c30e623}">
          <xlrd:rvb i="278"/>
        </ext>
      </extLst>
    </bk>
    <bk>
      <extLst>
        <ext uri="{3e2802c4-a4d2-4d8b-9148-e3be6c30e623}">
          <xlrd:rvb i="279"/>
        </ext>
      </extLst>
    </bk>
    <bk>
      <extLst>
        <ext uri="{3e2802c4-a4d2-4d8b-9148-e3be6c30e623}">
          <xlrd:rvb i="280"/>
        </ext>
      </extLst>
    </bk>
    <bk>
      <extLst>
        <ext uri="{3e2802c4-a4d2-4d8b-9148-e3be6c30e623}">
          <xlrd:rvb i="281"/>
        </ext>
      </extLst>
    </bk>
    <bk>
      <extLst>
        <ext uri="{3e2802c4-a4d2-4d8b-9148-e3be6c30e623}">
          <xlrd:rvb i="282"/>
        </ext>
      </extLst>
    </bk>
    <bk>
      <extLst>
        <ext uri="{3e2802c4-a4d2-4d8b-9148-e3be6c30e623}">
          <xlrd:rvb i="283"/>
        </ext>
      </extLst>
    </bk>
    <bk>
      <extLst>
        <ext uri="{3e2802c4-a4d2-4d8b-9148-e3be6c30e623}">
          <xlrd:rvb i="284"/>
        </ext>
      </extLst>
    </bk>
    <bk>
      <extLst>
        <ext uri="{3e2802c4-a4d2-4d8b-9148-e3be6c30e623}">
          <xlrd:rvb i="285"/>
        </ext>
      </extLst>
    </bk>
    <bk>
      <extLst>
        <ext uri="{3e2802c4-a4d2-4d8b-9148-e3be6c30e623}">
          <xlrd:rvb i="286"/>
        </ext>
      </extLst>
    </bk>
    <bk>
      <extLst>
        <ext uri="{3e2802c4-a4d2-4d8b-9148-e3be6c30e623}">
          <xlrd:rvb i="287"/>
        </ext>
      </extLst>
    </bk>
    <bk>
      <extLst>
        <ext uri="{3e2802c4-a4d2-4d8b-9148-e3be6c30e623}">
          <xlrd:rvb i="288"/>
        </ext>
      </extLst>
    </bk>
    <bk>
      <extLst>
        <ext uri="{3e2802c4-a4d2-4d8b-9148-e3be6c30e623}">
          <xlrd:rvb i="289"/>
        </ext>
      </extLst>
    </bk>
    <bk>
      <extLst>
        <ext uri="{3e2802c4-a4d2-4d8b-9148-e3be6c30e623}">
          <xlrd:rvb i="290"/>
        </ext>
      </extLst>
    </bk>
    <bk>
      <extLst>
        <ext uri="{3e2802c4-a4d2-4d8b-9148-e3be6c30e623}">
          <xlrd:rvb i="291"/>
        </ext>
      </extLst>
    </bk>
    <bk>
      <extLst>
        <ext uri="{3e2802c4-a4d2-4d8b-9148-e3be6c30e623}">
          <xlrd:rvb i="292"/>
        </ext>
      </extLst>
    </bk>
    <bk>
      <extLst>
        <ext uri="{3e2802c4-a4d2-4d8b-9148-e3be6c30e623}">
          <xlrd:rvb i="293"/>
        </ext>
      </extLst>
    </bk>
    <bk>
      <extLst>
        <ext uri="{3e2802c4-a4d2-4d8b-9148-e3be6c30e623}">
          <xlrd:rvb i="294"/>
        </ext>
      </extLst>
    </bk>
    <bk>
      <extLst>
        <ext uri="{3e2802c4-a4d2-4d8b-9148-e3be6c30e623}">
          <xlrd:rvb i="295"/>
        </ext>
      </extLst>
    </bk>
    <bk>
      <extLst>
        <ext uri="{3e2802c4-a4d2-4d8b-9148-e3be6c30e623}">
          <xlrd:rvb i="296"/>
        </ext>
      </extLst>
    </bk>
    <bk>
      <extLst>
        <ext uri="{3e2802c4-a4d2-4d8b-9148-e3be6c30e623}">
          <xlrd:rvb i="297"/>
        </ext>
      </extLst>
    </bk>
    <bk>
      <extLst>
        <ext uri="{3e2802c4-a4d2-4d8b-9148-e3be6c30e623}">
          <xlrd:rvb i="298"/>
        </ext>
      </extLst>
    </bk>
    <bk>
      <extLst>
        <ext uri="{3e2802c4-a4d2-4d8b-9148-e3be6c30e623}">
          <xlrd:rvb i="299"/>
        </ext>
      </extLst>
    </bk>
    <bk>
      <extLst>
        <ext uri="{3e2802c4-a4d2-4d8b-9148-e3be6c30e623}">
          <xlrd:rvb i="300"/>
        </ext>
      </extLst>
    </bk>
    <bk>
      <extLst>
        <ext uri="{3e2802c4-a4d2-4d8b-9148-e3be6c30e623}">
          <xlrd:rvb i="301"/>
        </ext>
      </extLst>
    </bk>
    <bk>
      <extLst>
        <ext uri="{3e2802c4-a4d2-4d8b-9148-e3be6c30e623}">
          <xlrd:rvb i="302"/>
        </ext>
      </extLst>
    </bk>
    <bk>
      <extLst>
        <ext uri="{3e2802c4-a4d2-4d8b-9148-e3be6c30e623}">
          <xlrd:rvb i="303"/>
        </ext>
      </extLst>
    </bk>
    <bk>
      <extLst>
        <ext uri="{3e2802c4-a4d2-4d8b-9148-e3be6c30e623}">
          <xlrd:rvb i="304"/>
        </ext>
      </extLst>
    </bk>
    <bk>
      <extLst>
        <ext uri="{3e2802c4-a4d2-4d8b-9148-e3be6c30e623}">
          <xlrd:rvb i="305"/>
        </ext>
      </extLst>
    </bk>
    <bk>
      <extLst>
        <ext uri="{3e2802c4-a4d2-4d8b-9148-e3be6c30e623}">
          <xlrd:rvb i="306"/>
        </ext>
      </extLst>
    </bk>
    <bk>
      <extLst>
        <ext uri="{3e2802c4-a4d2-4d8b-9148-e3be6c30e623}">
          <xlrd:rvb i="307"/>
        </ext>
      </extLst>
    </bk>
    <bk>
      <extLst>
        <ext uri="{3e2802c4-a4d2-4d8b-9148-e3be6c30e623}">
          <xlrd:rvb i="308"/>
        </ext>
      </extLst>
    </bk>
    <bk>
      <extLst>
        <ext uri="{3e2802c4-a4d2-4d8b-9148-e3be6c30e623}">
          <xlrd:rvb i="309"/>
        </ext>
      </extLst>
    </bk>
    <bk>
      <extLst>
        <ext uri="{3e2802c4-a4d2-4d8b-9148-e3be6c30e623}">
          <xlrd:rvb i="310"/>
        </ext>
      </extLst>
    </bk>
    <bk>
      <extLst>
        <ext uri="{3e2802c4-a4d2-4d8b-9148-e3be6c30e623}">
          <xlrd:rvb i="311"/>
        </ext>
      </extLst>
    </bk>
    <bk>
      <extLst>
        <ext uri="{3e2802c4-a4d2-4d8b-9148-e3be6c30e623}">
          <xlrd:rvb i="312"/>
        </ext>
      </extLst>
    </bk>
    <bk>
      <extLst>
        <ext uri="{3e2802c4-a4d2-4d8b-9148-e3be6c30e623}">
          <xlrd:rvb i="313"/>
        </ext>
      </extLst>
    </bk>
    <bk>
      <extLst>
        <ext uri="{3e2802c4-a4d2-4d8b-9148-e3be6c30e623}">
          <xlrd:rvb i="314"/>
        </ext>
      </extLst>
    </bk>
    <bk>
      <extLst>
        <ext uri="{3e2802c4-a4d2-4d8b-9148-e3be6c30e623}">
          <xlrd:rvb i="315"/>
        </ext>
      </extLst>
    </bk>
    <bk>
      <extLst>
        <ext uri="{3e2802c4-a4d2-4d8b-9148-e3be6c30e623}">
          <xlrd:rvb i="316"/>
        </ext>
      </extLst>
    </bk>
    <bk>
      <extLst>
        <ext uri="{3e2802c4-a4d2-4d8b-9148-e3be6c30e623}">
          <xlrd:rvb i="317"/>
        </ext>
      </extLst>
    </bk>
    <bk>
      <extLst>
        <ext uri="{3e2802c4-a4d2-4d8b-9148-e3be6c30e623}">
          <xlrd:rvb i="318"/>
        </ext>
      </extLst>
    </bk>
    <bk>
      <extLst>
        <ext uri="{3e2802c4-a4d2-4d8b-9148-e3be6c30e623}">
          <xlrd:rvb i="319"/>
        </ext>
      </extLst>
    </bk>
    <bk>
      <extLst>
        <ext uri="{3e2802c4-a4d2-4d8b-9148-e3be6c30e623}">
          <xlrd:rvb i="320"/>
        </ext>
      </extLst>
    </bk>
    <bk>
      <extLst>
        <ext uri="{3e2802c4-a4d2-4d8b-9148-e3be6c30e623}">
          <xlrd:rvb i="321"/>
        </ext>
      </extLst>
    </bk>
    <bk>
      <extLst>
        <ext uri="{3e2802c4-a4d2-4d8b-9148-e3be6c30e623}">
          <xlrd:rvb i="322"/>
        </ext>
      </extLst>
    </bk>
    <bk>
      <extLst>
        <ext uri="{3e2802c4-a4d2-4d8b-9148-e3be6c30e623}">
          <xlrd:rvb i="323"/>
        </ext>
      </extLst>
    </bk>
    <bk>
      <extLst>
        <ext uri="{3e2802c4-a4d2-4d8b-9148-e3be6c30e623}">
          <xlrd:rvb i="324"/>
        </ext>
      </extLst>
    </bk>
    <bk>
      <extLst>
        <ext uri="{3e2802c4-a4d2-4d8b-9148-e3be6c30e623}">
          <xlrd:rvb i="325"/>
        </ext>
      </extLst>
    </bk>
    <bk>
      <extLst>
        <ext uri="{3e2802c4-a4d2-4d8b-9148-e3be6c30e623}">
          <xlrd:rvb i="326"/>
        </ext>
      </extLst>
    </bk>
    <bk>
      <extLst>
        <ext uri="{3e2802c4-a4d2-4d8b-9148-e3be6c30e623}">
          <xlrd:rvb i="327"/>
        </ext>
      </extLst>
    </bk>
    <bk>
      <extLst>
        <ext uri="{3e2802c4-a4d2-4d8b-9148-e3be6c30e623}">
          <xlrd:rvb i="328"/>
        </ext>
      </extLst>
    </bk>
    <bk>
      <extLst>
        <ext uri="{3e2802c4-a4d2-4d8b-9148-e3be6c30e623}">
          <xlrd:rvb i="329"/>
        </ext>
      </extLst>
    </bk>
    <bk>
      <extLst>
        <ext uri="{3e2802c4-a4d2-4d8b-9148-e3be6c30e623}">
          <xlrd:rvb i="330"/>
        </ext>
      </extLst>
    </bk>
    <bk>
      <extLst>
        <ext uri="{3e2802c4-a4d2-4d8b-9148-e3be6c30e623}">
          <xlrd:rvb i="331"/>
        </ext>
      </extLst>
    </bk>
    <bk>
      <extLst>
        <ext uri="{3e2802c4-a4d2-4d8b-9148-e3be6c30e623}">
          <xlrd:rvb i="332"/>
        </ext>
      </extLst>
    </bk>
    <bk>
      <extLst>
        <ext uri="{3e2802c4-a4d2-4d8b-9148-e3be6c30e623}">
          <xlrd:rvb i="333"/>
        </ext>
      </extLst>
    </bk>
    <bk>
      <extLst>
        <ext uri="{3e2802c4-a4d2-4d8b-9148-e3be6c30e623}">
          <xlrd:rvb i="334"/>
        </ext>
      </extLst>
    </bk>
    <bk>
      <extLst>
        <ext uri="{3e2802c4-a4d2-4d8b-9148-e3be6c30e623}">
          <xlrd:rvb i="335"/>
        </ext>
      </extLst>
    </bk>
    <bk>
      <extLst>
        <ext uri="{3e2802c4-a4d2-4d8b-9148-e3be6c30e623}">
          <xlrd:rvb i="336"/>
        </ext>
      </extLst>
    </bk>
    <bk>
      <extLst>
        <ext uri="{3e2802c4-a4d2-4d8b-9148-e3be6c30e623}">
          <xlrd:rvb i="337"/>
        </ext>
      </extLst>
    </bk>
    <bk>
      <extLst>
        <ext uri="{3e2802c4-a4d2-4d8b-9148-e3be6c30e623}">
          <xlrd:rvb i="338"/>
        </ext>
      </extLst>
    </bk>
    <bk>
      <extLst>
        <ext uri="{3e2802c4-a4d2-4d8b-9148-e3be6c30e623}">
          <xlrd:rvb i="339"/>
        </ext>
      </extLst>
    </bk>
    <bk>
      <extLst>
        <ext uri="{3e2802c4-a4d2-4d8b-9148-e3be6c30e623}">
          <xlrd:rvb i="340"/>
        </ext>
      </extLst>
    </bk>
    <bk>
      <extLst>
        <ext uri="{3e2802c4-a4d2-4d8b-9148-e3be6c30e623}">
          <xlrd:rvb i="341"/>
        </ext>
      </extLst>
    </bk>
    <bk>
      <extLst>
        <ext uri="{3e2802c4-a4d2-4d8b-9148-e3be6c30e623}">
          <xlrd:rvb i="342"/>
        </ext>
      </extLst>
    </bk>
    <bk>
      <extLst>
        <ext uri="{3e2802c4-a4d2-4d8b-9148-e3be6c30e623}">
          <xlrd:rvb i="343"/>
        </ext>
      </extLst>
    </bk>
    <bk>
      <extLst>
        <ext uri="{3e2802c4-a4d2-4d8b-9148-e3be6c30e623}">
          <xlrd:rvb i="344"/>
        </ext>
      </extLst>
    </bk>
    <bk>
      <extLst>
        <ext uri="{3e2802c4-a4d2-4d8b-9148-e3be6c30e623}">
          <xlrd:rvb i="345"/>
        </ext>
      </extLst>
    </bk>
    <bk>
      <extLst>
        <ext uri="{3e2802c4-a4d2-4d8b-9148-e3be6c30e623}">
          <xlrd:rvb i="346"/>
        </ext>
      </extLst>
    </bk>
    <bk>
      <extLst>
        <ext uri="{3e2802c4-a4d2-4d8b-9148-e3be6c30e623}">
          <xlrd:rvb i="347"/>
        </ext>
      </extLst>
    </bk>
    <bk>
      <extLst>
        <ext uri="{3e2802c4-a4d2-4d8b-9148-e3be6c30e623}">
          <xlrd:rvb i="348"/>
        </ext>
      </extLst>
    </bk>
    <bk>
      <extLst>
        <ext uri="{3e2802c4-a4d2-4d8b-9148-e3be6c30e623}">
          <xlrd:rvb i="349"/>
        </ext>
      </extLst>
    </bk>
    <bk>
      <extLst>
        <ext uri="{3e2802c4-a4d2-4d8b-9148-e3be6c30e623}">
          <xlrd:rvb i="350"/>
        </ext>
      </extLst>
    </bk>
    <bk>
      <extLst>
        <ext uri="{3e2802c4-a4d2-4d8b-9148-e3be6c30e623}">
          <xlrd:rvb i="351"/>
        </ext>
      </extLst>
    </bk>
    <bk>
      <extLst>
        <ext uri="{3e2802c4-a4d2-4d8b-9148-e3be6c30e623}">
          <xlrd:rvb i="352"/>
        </ext>
      </extLst>
    </bk>
    <bk>
      <extLst>
        <ext uri="{3e2802c4-a4d2-4d8b-9148-e3be6c30e623}">
          <xlrd:rvb i="353"/>
        </ext>
      </extLst>
    </bk>
    <bk>
      <extLst>
        <ext uri="{3e2802c4-a4d2-4d8b-9148-e3be6c30e623}">
          <xlrd:rvb i="354"/>
        </ext>
      </extLst>
    </bk>
    <bk>
      <extLst>
        <ext uri="{3e2802c4-a4d2-4d8b-9148-e3be6c30e623}">
          <xlrd:rvb i="355"/>
        </ext>
      </extLst>
    </bk>
    <bk>
      <extLst>
        <ext uri="{3e2802c4-a4d2-4d8b-9148-e3be6c30e623}">
          <xlrd:rvb i="356"/>
        </ext>
      </extLst>
    </bk>
    <bk>
      <extLst>
        <ext uri="{3e2802c4-a4d2-4d8b-9148-e3be6c30e623}">
          <xlrd:rvb i="357"/>
        </ext>
      </extLst>
    </bk>
    <bk>
      <extLst>
        <ext uri="{3e2802c4-a4d2-4d8b-9148-e3be6c30e623}">
          <xlrd:rvb i="358"/>
        </ext>
      </extLst>
    </bk>
    <bk>
      <extLst>
        <ext uri="{3e2802c4-a4d2-4d8b-9148-e3be6c30e623}">
          <xlrd:rvb i="359"/>
        </ext>
      </extLst>
    </bk>
    <bk>
      <extLst>
        <ext uri="{3e2802c4-a4d2-4d8b-9148-e3be6c30e623}">
          <xlrd:rvb i="360"/>
        </ext>
      </extLst>
    </bk>
    <bk>
      <extLst>
        <ext uri="{3e2802c4-a4d2-4d8b-9148-e3be6c30e623}">
          <xlrd:rvb i="361"/>
        </ext>
      </extLst>
    </bk>
    <bk>
      <extLst>
        <ext uri="{3e2802c4-a4d2-4d8b-9148-e3be6c30e623}">
          <xlrd:rvb i="362"/>
        </ext>
      </extLst>
    </bk>
    <bk>
      <extLst>
        <ext uri="{3e2802c4-a4d2-4d8b-9148-e3be6c30e623}">
          <xlrd:rvb i="363"/>
        </ext>
      </extLst>
    </bk>
    <bk>
      <extLst>
        <ext uri="{3e2802c4-a4d2-4d8b-9148-e3be6c30e623}">
          <xlrd:rvb i="364"/>
        </ext>
      </extLst>
    </bk>
    <bk>
      <extLst>
        <ext uri="{3e2802c4-a4d2-4d8b-9148-e3be6c30e623}">
          <xlrd:rvb i="365"/>
        </ext>
      </extLst>
    </bk>
    <bk>
      <extLst>
        <ext uri="{3e2802c4-a4d2-4d8b-9148-e3be6c30e623}">
          <xlrd:rvb i="366"/>
        </ext>
      </extLst>
    </bk>
    <bk>
      <extLst>
        <ext uri="{3e2802c4-a4d2-4d8b-9148-e3be6c30e623}">
          <xlrd:rvb i="367"/>
        </ext>
      </extLst>
    </bk>
    <bk>
      <extLst>
        <ext uri="{3e2802c4-a4d2-4d8b-9148-e3be6c30e623}">
          <xlrd:rvb i="368"/>
        </ext>
      </extLst>
    </bk>
    <bk>
      <extLst>
        <ext uri="{3e2802c4-a4d2-4d8b-9148-e3be6c30e623}">
          <xlrd:rvb i="369"/>
        </ext>
      </extLst>
    </bk>
    <bk>
      <extLst>
        <ext uri="{3e2802c4-a4d2-4d8b-9148-e3be6c30e623}">
          <xlrd:rvb i="370"/>
        </ext>
      </extLst>
    </bk>
    <bk>
      <extLst>
        <ext uri="{3e2802c4-a4d2-4d8b-9148-e3be6c30e623}">
          <xlrd:rvb i="371"/>
        </ext>
      </extLst>
    </bk>
    <bk>
      <extLst>
        <ext uri="{3e2802c4-a4d2-4d8b-9148-e3be6c30e623}">
          <xlrd:rvb i="372"/>
        </ext>
      </extLst>
    </bk>
    <bk>
      <extLst>
        <ext uri="{3e2802c4-a4d2-4d8b-9148-e3be6c30e623}">
          <xlrd:rvb i="373"/>
        </ext>
      </extLst>
    </bk>
    <bk>
      <extLst>
        <ext uri="{3e2802c4-a4d2-4d8b-9148-e3be6c30e623}">
          <xlrd:rvb i="374"/>
        </ext>
      </extLst>
    </bk>
    <bk>
      <extLst>
        <ext uri="{3e2802c4-a4d2-4d8b-9148-e3be6c30e623}">
          <xlrd:rvb i="375"/>
        </ext>
      </extLst>
    </bk>
    <bk>
      <extLst>
        <ext uri="{3e2802c4-a4d2-4d8b-9148-e3be6c30e623}">
          <xlrd:rvb i="376"/>
        </ext>
      </extLst>
    </bk>
    <bk>
      <extLst>
        <ext uri="{3e2802c4-a4d2-4d8b-9148-e3be6c30e623}">
          <xlrd:rvb i="377"/>
        </ext>
      </extLst>
    </bk>
    <bk>
      <extLst>
        <ext uri="{3e2802c4-a4d2-4d8b-9148-e3be6c30e623}">
          <xlrd:rvb i="378"/>
        </ext>
      </extLst>
    </bk>
    <bk>
      <extLst>
        <ext uri="{3e2802c4-a4d2-4d8b-9148-e3be6c30e623}">
          <xlrd:rvb i="379"/>
        </ext>
      </extLst>
    </bk>
    <bk>
      <extLst>
        <ext uri="{3e2802c4-a4d2-4d8b-9148-e3be6c30e623}">
          <xlrd:rvb i="380"/>
        </ext>
      </extLst>
    </bk>
    <bk>
      <extLst>
        <ext uri="{3e2802c4-a4d2-4d8b-9148-e3be6c30e623}">
          <xlrd:rvb i="381"/>
        </ext>
      </extLst>
    </bk>
    <bk>
      <extLst>
        <ext uri="{3e2802c4-a4d2-4d8b-9148-e3be6c30e623}">
          <xlrd:rvb i="382"/>
        </ext>
      </extLst>
    </bk>
    <bk>
      <extLst>
        <ext uri="{3e2802c4-a4d2-4d8b-9148-e3be6c30e623}">
          <xlrd:rvb i="383"/>
        </ext>
      </extLst>
    </bk>
    <bk>
      <extLst>
        <ext uri="{3e2802c4-a4d2-4d8b-9148-e3be6c30e623}">
          <xlrd:rvb i="384"/>
        </ext>
      </extLst>
    </bk>
    <bk>
      <extLst>
        <ext uri="{3e2802c4-a4d2-4d8b-9148-e3be6c30e623}">
          <xlrd:rvb i="385"/>
        </ext>
      </extLst>
    </bk>
    <bk>
      <extLst>
        <ext uri="{3e2802c4-a4d2-4d8b-9148-e3be6c30e623}">
          <xlrd:rvb i="386"/>
        </ext>
      </extLst>
    </bk>
    <bk>
      <extLst>
        <ext uri="{3e2802c4-a4d2-4d8b-9148-e3be6c30e623}">
          <xlrd:rvb i="387"/>
        </ext>
      </extLst>
    </bk>
    <bk>
      <extLst>
        <ext uri="{3e2802c4-a4d2-4d8b-9148-e3be6c30e623}">
          <xlrd:rvb i="388"/>
        </ext>
      </extLst>
    </bk>
    <bk>
      <extLst>
        <ext uri="{3e2802c4-a4d2-4d8b-9148-e3be6c30e623}">
          <xlrd:rvb i="389"/>
        </ext>
      </extLst>
    </bk>
    <bk>
      <extLst>
        <ext uri="{3e2802c4-a4d2-4d8b-9148-e3be6c30e623}">
          <xlrd:rvb i="390"/>
        </ext>
      </extLst>
    </bk>
    <bk>
      <extLst>
        <ext uri="{3e2802c4-a4d2-4d8b-9148-e3be6c30e623}">
          <xlrd:rvb i="391"/>
        </ext>
      </extLst>
    </bk>
    <bk>
      <extLst>
        <ext uri="{3e2802c4-a4d2-4d8b-9148-e3be6c30e623}">
          <xlrd:rvb i="392"/>
        </ext>
      </extLst>
    </bk>
    <bk>
      <extLst>
        <ext uri="{3e2802c4-a4d2-4d8b-9148-e3be6c30e623}">
          <xlrd:rvb i="393"/>
        </ext>
      </extLst>
    </bk>
    <bk>
      <extLst>
        <ext uri="{3e2802c4-a4d2-4d8b-9148-e3be6c30e623}">
          <xlrd:rvb i="394"/>
        </ext>
      </extLst>
    </bk>
    <bk>
      <extLst>
        <ext uri="{3e2802c4-a4d2-4d8b-9148-e3be6c30e623}">
          <xlrd:rvb i="395"/>
        </ext>
      </extLst>
    </bk>
    <bk>
      <extLst>
        <ext uri="{3e2802c4-a4d2-4d8b-9148-e3be6c30e623}">
          <xlrd:rvb i="396"/>
        </ext>
      </extLst>
    </bk>
    <bk>
      <extLst>
        <ext uri="{3e2802c4-a4d2-4d8b-9148-e3be6c30e623}">
          <xlrd:rvb i="397"/>
        </ext>
      </extLst>
    </bk>
    <bk>
      <extLst>
        <ext uri="{3e2802c4-a4d2-4d8b-9148-e3be6c30e623}">
          <xlrd:rvb i="398"/>
        </ext>
      </extLst>
    </bk>
    <bk>
      <extLst>
        <ext uri="{3e2802c4-a4d2-4d8b-9148-e3be6c30e623}">
          <xlrd:rvb i="399"/>
        </ext>
      </extLst>
    </bk>
    <bk>
      <extLst>
        <ext uri="{3e2802c4-a4d2-4d8b-9148-e3be6c30e623}">
          <xlrd:rvb i="400"/>
        </ext>
      </extLst>
    </bk>
    <bk>
      <extLst>
        <ext uri="{3e2802c4-a4d2-4d8b-9148-e3be6c30e623}">
          <xlrd:rvb i="401"/>
        </ext>
      </extLst>
    </bk>
    <bk>
      <extLst>
        <ext uri="{3e2802c4-a4d2-4d8b-9148-e3be6c30e623}">
          <xlrd:rvb i="402"/>
        </ext>
      </extLst>
    </bk>
    <bk>
      <extLst>
        <ext uri="{3e2802c4-a4d2-4d8b-9148-e3be6c30e623}">
          <xlrd:rvb i="403"/>
        </ext>
      </extLst>
    </bk>
    <bk>
      <extLst>
        <ext uri="{3e2802c4-a4d2-4d8b-9148-e3be6c30e623}">
          <xlrd:rvb i="404"/>
        </ext>
      </extLst>
    </bk>
    <bk>
      <extLst>
        <ext uri="{3e2802c4-a4d2-4d8b-9148-e3be6c30e623}">
          <xlrd:rvb i="405"/>
        </ext>
      </extLst>
    </bk>
    <bk>
      <extLst>
        <ext uri="{3e2802c4-a4d2-4d8b-9148-e3be6c30e623}">
          <xlrd:rvb i="406"/>
        </ext>
      </extLst>
    </bk>
    <bk>
      <extLst>
        <ext uri="{3e2802c4-a4d2-4d8b-9148-e3be6c30e623}">
          <xlrd:rvb i="407"/>
        </ext>
      </extLst>
    </bk>
    <bk>
      <extLst>
        <ext uri="{3e2802c4-a4d2-4d8b-9148-e3be6c30e623}">
          <xlrd:rvb i="408"/>
        </ext>
      </extLst>
    </bk>
    <bk>
      <extLst>
        <ext uri="{3e2802c4-a4d2-4d8b-9148-e3be6c30e623}">
          <xlrd:rvb i="409"/>
        </ext>
      </extLst>
    </bk>
    <bk>
      <extLst>
        <ext uri="{3e2802c4-a4d2-4d8b-9148-e3be6c30e623}">
          <xlrd:rvb i="410"/>
        </ext>
      </extLst>
    </bk>
    <bk>
      <extLst>
        <ext uri="{3e2802c4-a4d2-4d8b-9148-e3be6c30e623}">
          <xlrd:rvb i="411"/>
        </ext>
      </extLst>
    </bk>
    <bk>
      <extLst>
        <ext uri="{3e2802c4-a4d2-4d8b-9148-e3be6c30e623}">
          <xlrd:rvb i="412"/>
        </ext>
      </extLst>
    </bk>
    <bk>
      <extLst>
        <ext uri="{3e2802c4-a4d2-4d8b-9148-e3be6c30e623}">
          <xlrd:rvb i="413"/>
        </ext>
      </extLst>
    </bk>
    <bk>
      <extLst>
        <ext uri="{3e2802c4-a4d2-4d8b-9148-e3be6c30e623}">
          <xlrd:rvb i="414"/>
        </ext>
      </extLst>
    </bk>
    <bk>
      <extLst>
        <ext uri="{3e2802c4-a4d2-4d8b-9148-e3be6c30e623}">
          <xlrd:rvb i="415"/>
        </ext>
      </extLst>
    </bk>
    <bk>
      <extLst>
        <ext uri="{3e2802c4-a4d2-4d8b-9148-e3be6c30e623}">
          <xlrd:rvb i="416"/>
        </ext>
      </extLst>
    </bk>
    <bk>
      <extLst>
        <ext uri="{3e2802c4-a4d2-4d8b-9148-e3be6c30e623}">
          <xlrd:rvb i="417"/>
        </ext>
      </extLst>
    </bk>
    <bk>
      <extLst>
        <ext uri="{3e2802c4-a4d2-4d8b-9148-e3be6c30e623}">
          <xlrd:rvb i="418"/>
        </ext>
      </extLst>
    </bk>
    <bk>
      <extLst>
        <ext uri="{3e2802c4-a4d2-4d8b-9148-e3be6c30e623}">
          <xlrd:rvb i="419"/>
        </ext>
      </extLst>
    </bk>
    <bk>
      <extLst>
        <ext uri="{3e2802c4-a4d2-4d8b-9148-e3be6c30e623}">
          <xlrd:rvb i="420"/>
        </ext>
      </extLst>
    </bk>
    <bk>
      <extLst>
        <ext uri="{3e2802c4-a4d2-4d8b-9148-e3be6c30e623}">
          <xlrd:rvb i="421"/>
        </ext>
      </extLst>
    </bk>
    <bk>
      <extLst>
        <ext uri="{3e2802c4-a4d2-4d8b-9148-e3be6c30e623}">
          <xlrd:rvb i="422"/>
        </ext>
      </extLst>
    </bk>
    <bk>
      <extLst>
        <ext uri="{3e2802c4-a4d2-4d8b-9148-e3be6c30e623}">
          <xlrd:rvb i="423"/>
        </ext>
      </extLst>
    </bk>
    <bk>
      <extLst>
        <ext uri="{3e2802c4-a4d2-4d8b-9148-e3be6c30e623}">
          <xlrd:rvb i="424"/>
        </ext>
      </extLst>
    </bk>
    <bk>
      <extLst>
        <ext uri="{3e2802c4-a4d2-4d8b-9148-e3be6c30e623}">
          <xlrd:rvb i="425"/>
        </ext>
      </extLst>
    </bk>
    <bk>
      <extLst>
        <ext uri="{3e2802c4-a4d2-4d8b-9148-e3be6c30e623}">
          <xlrd:rvb i="426"/>
        </ext>
      </extLst>
    </bk>
    <bk>
      <extLst>
        <ext uri="{3e2802c4-a4d2-4d8b-9148-e3be6c30e623}">
          <xlrd:rvb i="427"/>
        </ext>
      </extLst>
    </bk>
    <bk>
      <extLst>
        <ext uri="{3e2802c4-a4d2-4d8b-9148-e3be6c30e623}">
          <xlrd:rvb i="428"/>
        </ext>
      </extLst>
    </bk>
    <bk>
      <extLst>
        <ext uri="{3e2802c4-a4d2-4d8b-9148-e3be6c30e623}">
          <xlrd:rvb i="429"/>
        </ext>
      </extLst>
    </bk>
    <bk>
      <extLst>
        <ext uri="{3e2802c4-a4d2-4d8b-9148-e3be6c30e623}">
          <xlrd:rvb i="430"/>
        </ext>
      </extLst>
    </bk>
    <bk>
      <extLst>
        <ext uri="{3e2802c4-a4d2-4d8b-9148-e3be6c30e623}">
          <xlrd:rvb i="431"/>
        </ext>
      </extLst>
    </bk>
    <bk>
      <extLst>
        <ext uri="{3e2802c4-a4d2-4d8b-9148-e3be6c30e623}">
          <xlrd:rvb i="432"/>
        </ext>
      </extLst>
    </bk>
    <bk>
      <extLst>
        <ext uri="{3e2802c4-a4d2-4d8b-9148-e3be6c30e623}">
          <xlrd:rvb i="433"/>
        </ext>
      </extLst>
    </bk>
    <bk>
      <extLst>
        <ext uri="{3e2802c4-a4d2-4d8b-9148-e3be6c30e623}">
          <xlrd:rvb i="434"/>
        </ext>
      </extLst>
    </bk>
    <bk>
      <extLst>
        <ext uri="{3e2802c4-a4d2-4d8b-9148-e3be6c30e623}">
          <xlrd:rvb i="435"/>
        </ext>
      </extLst>
    </bk>
    <bk>
      <extLst>
        <ext uri="{3e2802c4-a4d2-4d8b-9148-e3be6c30e623}">
          <xlrd:rvb i="436"/>
        </ext>
      </extLst>
    </bk>
    <bk>
      <extLst>
        <ext uri="{3e2802c4-a4d2-4d8b-9148-e3be6c30e623}">
          <xlrd:rvb i="437"/>
        </ext>
      </extLst>
    </bk>
    <bk>
      <extLst>
        <ext uri="{3e2802c4-a4d2-4d8b-9148-e3be6c30e623}">
          <xlrd:rvb i="438"/>
        </ext>
      </extLst>
    </bk>
    <bk>
      <extLst>
        <ext uri="{3e2802c4-a4d2-4d8b-9148-e3be6c30e623}">
          <xlrd:rvb i="439"/>
        </ext>
      </extLst>
    </bk>
    <bk>
      <extLst>
        <ext uri="{3e2802c4-a4d2-4d8b-9148-e3be6c30e623}">
          <xlrd:rvb i="440"/>
        </ext>
      </extLst>
    </bk>
    <bk>
      <extLst>
        <ext uri="{3e2802c4-a4d2-4d8b-9148-e3be6c30e623}">
          <xlrd:rvb i="441"/>
        </ext>
      </extLst>
    </bk>
    <bk>
      <extLst>
        <ext uri="{3e2802c4-a4d2-4d8b-9148-e3be6c30e623}">
          <xlrd:rvb i="442"/>
        </ext>
      </extLst>
    </bk>
    <bk>
      <extLst>
        <ext uri="{3e2802c4-a4d2-4d8b-9148-e3be6c30e623}">
          <xlrd:rvb i="443"/>
        </ext>
      </extLst>
    </bk>
    <bk>
      <extLst>
        <ext uri="{3e2802c4-a4d2-4d8b-9148-e3be6c30e623}">
          <xlrd:rvb i="444"/>
        </ext>
      </extLst>
    </bk>
    <bk>
      <extLst>
        <ext uri="{3e2802c4-a4d2-4d8b-9148-e3be6c30e623}">
          <xlrd:rvb i="445"/>
        </ext>
      </extLst>
    </bk>
    <bk>
      <extLst>
        <ext uri="{3e2802c4-a4d2-4d8b-9148-e3be6c30e623}">
          <xlrd:rvb i="446"/>
        </ext>
      </extLst>
    </bk>
    <bk>
      <extLst>
        <ext uri="{3e2802c4-a4d2-4d8b-9148-e3be6c30e623}">
          <xlrd:rvb i="447"/>
        </ext>
      </extLst>
    </bk>
    <bk>
      <extLst>
        <ext uri="{3e2802c4-a4d2-4d8b-9148-e3be6c30e623}">
          <xlrd:rvb i="448"/>
        </ext>
      </extLst>
    </bk>
    <bk>
      <extLst>
        <ext uri="{3e2802c4-a4d2-4d8b-9148-e3be6c30e623}">
          <xlrd:rvb i="449"/>
        </ext>
      </extLst>
    </bk>
    <bk>
      <extLst>
        <ext uri="{3e2802c4-a4d2-4d8b-9148-e3be6c30e623}">
          <xlrd:rvb i="450"/>
        </ext>
      </extLst>
    </bk>
    <bk>
      <extLst>
        <ext uri="{3e2802c4-a4d2-4d8b-9148-e3be6c30e623}">
          <xlrd:rvb i="451"/>
        </ext>
      </extLst>
    </bk>
    <bk>
      <extLst>
        <ext uri="{3e2802c4-a4d2-4d8b-9148-e3be6c30e623}">
          <xlrd:rvb i="452"/>
        </ext>
      </extLst>
    </bk>
    <bk>
      <extLst>
        <ext uri="{3e2802c4-a4d2-4d8b-9148-e3be6c30e623}">
          <xlrd:rvb i="453"/>
        </ext>
      </extLst>
    </bk>
    <bk>
      <extLst>
        <ext uri="{3e2802c4-a4d2-4d8b-9148-e3be6c30e623}">
          <xlrd:rvb i="454"/>
        </ext>
      </extLst>
    </bk>
    <bk>
      <extLst>
        <ext uri="{3e2802c4-a4d2-4d8b-9148-e3be6c30e623}">
          <xlrd:rvb i="455"/>
        </ext>
      </extLst>
    </bk>
    <bk>
      <extLst>
        <ext uri="{3e2802c4-a4d2-4d8b-9148-e3be6c30e623}">
          <xlrd:rvb i="456"/>
        </ext>
      </extLst>
    </bk>
    <bk>
      <extLst>
        <ext uri="{3e2802c4-a4d2-4d8b-9148-e3be6c30e623}">
          <xlrd:rvb i="457"/>
        </ext>
      </extLst>
    </bk>
    <bk>
      <extLst>
        <ext uri="{3e2802c4-a4d2-4d8b-9148-e3be6c30e623}">
          <xlrd:rvb i="458"/>
        </ext>
      </extLst>
    </bk>
    <bk>
      <extLst>
        <ext uri="{3e2802c4-a4d2-4d8b-9148-e3be6c30e623}">
          <xlrd:rvb i="459"/>
        </ext>
      </extLst>
    </bk>
    <bk>
      <extLst>
        <ext uri="{3e2802c4-a4d2-4d8b-9148-e3be6c30e623}">
          <xlrd:rvb i="460"/>
        </ext>
      </extLst>
    </bk>
    <bk>
      <extLst>
        <ext uri="{3e2802c4-a4d2-4d8b-9148-e3be6c30e623}">
          <xlrd:rvb i="461"/>
        </ext>
      </extLst>
    </bk>
    <bk>
      <extLst>
        <ext uri="{3e2802c4-a4d2-4d8b-9148-e3be6c30e623}">
          <xlrd:rvb i="462"/>
        </ext>
      </extLst>
    </bk>
    <bk>
      <extLst>
        <ext uri="{3e2802c4-a4d2-4d8b-9148-e3be6c30e623}">
          <xlrd:rvb i="463"/>
        </ext>
      </extLst>
    </bk>
    <bk>
      <extLst>
        <ext uri="{3e2802c4-a4d2-4d8b-9148-e3be6c30e623}">
          <xlrd:rvb i="464"/>
        </ext>
      </extLst>
    </bk>
    <bk>
      <extLst>
        <ext uri="{3e2802c4-a4d2-4d8b-9148-e3be6c30e623}">
          <xlrd:rvb i="465"/>
        </ext>
      </extLst>
    </bk>
    <bk>
      <extLst>
        <ext uri="{3e2802c4-a4d2-4d8b-9148-e3be6c30e623}">
          <xlrd:rvb i="466"/>
        </ext>
      </extLst>
    </bk>
    <bk>
      <extLst>
        <ext uri="{3e2802c4-a4d2-4d8b-9148-e3be6c30e623}">
          <xlrd:rvb i="467"/>
        </ext>
      </extLst>
    </bk>
    <bk>
      <extLst>
        <ext uri="{3e2802c4-a4d2-4d8b-9148-e3be6c30e623}">
          <xlrd:rvb i="468"/>
        </ext>
      </extLst>
    </bk>
    <bk>
      <extLst>
        <ext uri="{3e2802c4-a4d2-4d8b-9148-e3be6c30e623}">
          <xlrd:rvb i="469"/>
        </ext>
      </extLst>
    </bk>
    <bk>
      <extLst>
        <ext uri="{3e2802c4-a4d2-4d8b-9148-e3be6c30e623}">
          <xlrd:rvb i="470"/>
        </ext>
      </extLst>
    </bk>
    <bk>
      <extLst>
        <ext uri="{3e2802c4-a4d2-4d8b-9148-e3be6c30e623}">
          <xlrd:rvb i="471"/>
        </ext>
      </extLst>
    </bk>
    <bk>
      <extLst>
        <ext uri="{3e2802c4-a4d2-4d8b-9148-e3be6c30e623}">
          <xlrd:rvb i="472"/>
        </ext>
      </extLst>
    </bk>
    <bk>
      <extLst>
        <ext uri="{3e2802c4-a4d2-4d8b-9148-e3be6c30e623}">
          <xlrd:rvb i="473"/>
        </ext>
      </extLst>
    </bk>
    <bk>
      <extLst>
        <ext uri="{3e2802c4-a4d2-4d8b-9148-e3be6c30e623}">
          <xlrd:rvb i="474"/>
        </ext>
      </extLst>
    </bk>
    <bk>
      <extLst>
        <ext uri="{3e2802c4-a4d2-4d8b-9148-e3be6c30e623}">
          <xlrd:rvb i="475"/>
        </ext>
      </extLst>
    </bk>
    <bk>
      <extLst>
        <ext uri="{3e2802c4-a4d2-4d8b-9148-e3be6c30e623}">
          <xlrd:rvb i="476"/>
        </ext>
      </extLst>
    </bk>
    <bk>
      <extLst>
        <ext uri="{3e2802c4-a4d2-4d8b-9148-e3be6c30e623}">
          <xlrd:rvb i="477"/>
        </ext>
      </extLst>
    </bk>
    <bk>
      <extLst>
        <ext uri="{3e2802c4-a4d2-4d8b-9148-e3be6c30e623}">
          <xlrd:rvb i="478"/>
        </ext>
      </extLst>
    </bk>
    <bk>
      <extLst>
        <ext uri="{3e2802c4-a4d2-4d8b-9148-e3be6c30e623}">
          <xlrd:rvb i="479"/>
        </ext>
      </extLst>
    </bk>
    <bk>
      <extLst>
        <ext uri="{3e2802c4-a4d2-4d8b-9148-e3be6c30e623}">
          <xlrd:rvb i="480"/>
        </ext>
      </extLst>
    </bk>
    <bk>
      <extLst>
        <ext uri="{3e2802c4-a4d2-4d8b-9148-e3be6c30e623}">
          <xlrd:rvb i="481"/>
        </ext>
      </extLst>
    </bk>
    <bk>
      <extLst>
        <ext uri="{3e2802c4-a4d2-4d8b-9148-e3be6c30e623}">
          <xlrd:rvb i="482"/>
        </ext>
      </extLst>
    </bk>
    <bk>
      <extLst>
        <ext uri="{3e2802c4-a4d2-4d8b-9148-e3be6c30e623}">
          <xlrd:rvb i="483"/>
        </ext>
      </extLst>
    </bk>
    <bk>
      <extLst>
        <ext uri="{3e2802c4-a4d2-4d8b-9148-e3be6c30e623}">
          <xlrd:rvb i="484"/>
        </ext>
      </extLst>
    </bk>
    <bk>
      <extLst>
        <ext uri="{3e2802c4-a4d2-4d8b-9148-e3be6c30e623}">
          <xlrd:rvb i="485"/>
        </ext>
      </extLst>
    </bk>
    <bk>
      <extLst>
        <ext uri="{3e2802c4-a4d2-4d8b-9148-e3be6c30e623}">
          <xlrd:rvb i="486"/>
        </ext>
      </extLst>
    </bk>
    <bk>
      <extLst>
        <ext uri="{3e2802c4-a4d2-4d8b-9148-e3be6c30e623}">
          <xlrd:rvb i="487"/>
        </ext>
      </extLst>
    </bk>
    <bk>
      <extLst>
        <ext uri="{3e2802c4-a4d2-4d8b-9148-e3be6c30e623}">
          <xlrd:rvb i="488"/>
        </ext>
      </extLst>
    </bk>
    <bk>
      <extLst>
        <ext uri="{3e2802c4-a4d2-4d8b-9148-e3be6c30e623}">
          <xlrd:rvb i="489"/>
        </ext>
      </extLst>
    </bk>
    <bk>
      <extLst>
        <ext uri="{3e2802c4-a4d2-4d8b-9148-e3be6c30e623}">
          <xlrd:rvb i="490"/>
        </ext>
      </extLst>
    </bk>
    <bk>
      <extLst>
        <ext uri="{3e2802c4-a4d2-4d8b-9148-e3be6c30e623}">
          <xlrd:rvb i="491"/>
        </ext>
      </extLst>
    </bk>
    <bk>
      <extLst>
        <ext uri="{3e2802c4-a4d2-4d8b-9148-e3be6c30e623}">
          <xlrd:rvb i="492"/>
        </ext>
      </extLst>
    </bk>
    <bk>
      <extLst>
        <ext uri="{3e2802c4-a4d2-4d8b-9148-e3be6c30e623}">
          <xlrd:rvb i="493"/>
        </ext>
      </extLst>
    </bk>
    <bk>
      <extLst>
        <ext uri="{3e2802c4-a4d2-4d8b-9148-e3be6c30e623}">
          <xlrd:rvb i="494"/>
        </ext>
      </extLst>
    </bk>
    <bk>
      <extLst>
        <ext uri="{3e2802c4-a4d2-4d8b-9148-e3be6c30e623}">
          <xlrd:rvb i="495"/>
        </ext>
      </extLst>
    </bk>
    <bk>
      <extLst>
        <ext uri="{3e2802c4-a4d2-4d8b-9148-e3be6c30e623}">
          <xlrd:rvb i="496"/>
        </ext>
      </extLst>
    </bk>
    <bk>
      <extLst>
        <ext uri="{3e2802c4-a4d2-4d8b-9148-e3be6c30e623}">
          <xlrd:rvb i="497"/>
        </ext>
      </extLst>
    </bk>
    <bk>
      <extLst>
        <ext uri="{3e2802c4-a4d2-4d8b-9148-e3be6c30e623}">
          <xlrd:rvb i="498"/>
        </ext>
      </extLst>
    </bk>
    <bk>
      <extLst>
        <ext uri="{3e2802c4-a4d2-4d8b-9148-e3be6c30e623}">
          <xlrd:rvb i="499"/>
        </ext>
      </extLst>
    </bk>
    <bk>
      <extLst>
        <ext uri="{3e2802c4-a4d2-4d8b-9148-e3be6c30e623}">
          <xlrd:rvb i="500"/>
        </ext>
      </extLst>
    </bk>
    <bk>
      <extLst>
        <ext uri="{3e2802c4-a4d2-4d8b-9148-e3be6c30e623}">
          <xlrd:rvb i="501"/>
        </ext>
      </extLst>
    </bk>
    <bk>
      <extLst>
        <ext uri="{3e2802c4-a4d2-4d8b-9148-e3be6c30e623}">
          <xlrd:rvb i="502"/>
        </ext>
      </extLst>
    </bk>
    <bk>
      <extLst>
        <ext uri="{3e2802c4-a4d2-4d8b-9148-e3be6c30e623}">
          <xlrd:rvb i="503"/>
        </ext>
      </extLst>
    </bk>
    <bk>
      <extLst>
        <ext uri="{3e2802c4-a4d2-4d8b-9148-e3be6c30e623}">
          <xlrd:rvb i="504"/>
        </ext>
      </extLst>
    </bk>
    <bk>
      <extLst>
        <ext uri="{3e2802c4-a4d2-4d8b-9148-e3be6c30e623}">
          <xlrd:rvb i="505"/>
        </ext>
      </extLst>
    </bk>
    <bk>
      <extLst>
        <ext uri="{3e2802c4-a4d2-4d8b-9148-e3be6c30e623}">
          <xlrd:rvb i="506"/>
        </ext>
      </extLst>
    </bk>
    <bk>
      <extLst>
        <ext uri="{3e2802c4-a4d2-4d8b-9148-e3be6c30e623}">
          <xlrd:rvb i="507"/>
        </ext>
      </extLst>
    </bk>
    <bk>
      <extLst>
        <ext uri="{3e2802c4-a4d2-4d8b-9148-e3be6c30e623}">
          <xlrd:rvb i="508"/>
        </ext>
      </extLst>
    </bk>
    <bk>
      <extLst>
        <ext uri="{3e2802c4-a4d2-4d8b-9148-e3be6c30e623}">
          <xlrd:rvb i="509"/>
        </ext>
      </extLst>
    </bk>
    <bk>
      <extLst>
        <ext uri="{3e2802c4-a4d2-4d8b-9148-e3be6c30e623}">
          <xlrd:rvb i="510"/>
        </ext>
      </extLst>
    </bk>
    <bk>
      <extLst>
        <ext uri="{3e2802c4-a4d2-4d8b-9148-e3be6c30e623}">
          <xlrd:rvb i="511"/>
        </ext>
      </extLst>
    </bk>
    <bk>
      <extLst>
        <ext uri="{3e2802c4-a4d2-4d8b-9148-e3be6c30e623}">
          <xlrd:rvb i="512"/>
        </ext>
      </extLst>
    </bk>
    <bk>
      <extLst>
        <ext uri="{3e2802c4-a4d2-4d8b-9148-e3be6c30e623}">
          <xlrd:rvb i="513"/>
        </ext>
      </extLst>
    </bk>
    <bk>
      <extLst>
        <ext uri="{3e2802c4-a4d2-4d8b-9148-e3be6c30e623}">
          <xlrd:rvb i="514"/>
        </ext>
      </extLst>
    </bk>
    <bk>
      <extLst>
        <ext uri="{3e2802c4-a4d2-4d8b-9148-e3be6c30e623}">
          <xlrd:rvb i="515"/>
        </ext>
      </extLst>
    </bk>
    <bk>
      <extLst>
        <ext uri="{3e2802c4-a4d2-4d8b-9148-e3be6c30e623}">
          <xlrd:rvb i="516"/>
        </ext>
      </extLst>
    </bk>
    <bk>
      <extLst>
        <ext uri="{3e2802c4-a4d2-4d8b-9148-e3be6c30e623}">
          <xlrd:rvb i="517"/>
        </ext>
      </extLst>
    </bk>
    <bk>
      <extLst>
        <ext uri="{3e2802c4-a4d2-4d8b-9148-e3be6c30e623}">
          <xlrd:rvb i="518"/>
        </ext>
      </extLst>
    </bk>
    <bk>
      <extLst>
        <ext uri="{3e2802c4-a4d2-4d8b-9148-e3be6c30e623}">
          <xlrd:rvb i="519"/>
        </ext>
      </extLst>
    </bk>
    <bk>
      <extLst>
        <ext uri="{3e2802c4-a4d2-4d8b-9148-e3be6c30e623}">
          <xlrd:rvb i="520"/>
        </ext>
      </extLst>
    </bk>
    <bk>
      <extLst>
        <ext uri="{3e2802c4-a4d2-4d8b-9148-e3be6c30e623}">
          <xlrd:rvb i="521"/>
        </ext>
      </extLst>
    </bk>
    <bk>
      <extLst>
        <ext uri="{3e2802c4-a4d2-4d8b-9148-e3be6c30e623}">
          <xlrd:rvb i="522"/>
        </ext>
      </extLst>
    </bk>
    <bk>
      <extLst>
        <ext uri="{3e2802c4-a4d2-4d8b-9148-e3be6c30e623}">
          <xlrd:rvb i="523"/>
        </ext>
      </extLst>
    </bk>
    <bk>
      <extLst>
        <ext uri="{3e2802c4-a4d2-4d8b-9148-e3be6c30e623}">
          <xlrd:rvb i="524"/>
        </ext>
      </extLst>
    </bk>
    <bk>
      <extLst>
        <ext uri="{3e2802c4-a4d2-4d8b-9148-e3be6c30e623}">
          <xlrd:rvb i="525"/>
        </ext>
      </extLst>
    </bk>
    <bk>
      <extLst>
        <ext uri="{3e2802c4-a4d2-4d8b-9148-e3be6c30e623}">
          <xlrd:rvb i="526"/>
        </ext>
      </extLst>
    </bk>
    <bk>
      <extLst>
        <ext uri="{3e2802c4-a4d2-4d8b-9148-e3be6c30e623}">
          <xlrd:rvb i="527"/>
        </ext>
      </extLst>
    </bk>
    <bk>
      <extLst>
        <ext uri="{3e2802c4-a4d2-4d8b-9148-e3be6c30e623}">
          <xlrd:rvb i="528"/>
        </ext>
      </extLst>
    </bk>
    <bk>
      <extLst>
        <ext uri="{3e2802c4-a4d2-4d8b-9148-e3be6c30e623}">
          <xlrd:rvb i="529"/>
        </ext>
      </extLst>
    </bk>
    <bk>
      <extLst>
        <ext uri="{3e2802c4-a4d2-4d8b-9148-e3be6c30e623}">
          <xlrd:rvb i="530"/>
        </ext>
      </extLst>
    </bk>
    <bk>
      <extLst>
        <ext uri="{3e2802c4-a4d2-4d8b-9148-e3be6c30e623}">
          <xlrd:rvb i="531"/>
        </ext>
      </extLst>
    </bk>
    <bk>
      <extLst>
        <ext uri="{3e2802c4-a4d2-4d8b-9148-e3be6c30e623}">
          <xlrd:rvb i="532"/>
        </ext>
      </extLst>
    </bk>
    <bk>
      <extLst>
        <ext uri="{3e2802c4-a4d2-4d8b-9148-e3be6c30e623}">
          <xlrd:rvb i="533"/>
        </ext>
      </extLst>
    </bk>
    <bk>
      <extLst>
        <ext uri="{3e2802c4-a4d2-4d8b-9148-e3be6c30e623}">
          <xlrd:rvb i="534"/>
        </ext>
      </extLst>
    </bk>
    <bk>
      <extLst>
        <ext uri="{3e2802c4-a4d2-4d8b-9148-e3be6c30e623}">
          <xlrd:rvb i="535"/>
        </ext>
      </extLst>
    </bk>
    <bk>
      <extLst>
        <ext uri="{3e2802c4-a4d2-4d8b-9148-e3be6c30e623}">
          <xlrd:rvb i="536"/>
        </ext>
      </extLst>
    </bk>
    <bk>
      <extLst>
        <ext uri="{3e2802c4-a4d2-4d8b-9148-e3be6c30e623}">
          <xlrd:rvb i="537"/>
        </ext>
      </extLst>
    </bk>
    <bk>
      <extLst>
        <ext uri="{3e2802c4-a4d2-4d8b-9148-e3be6c30e623}">
          <xlrd:rvb i="538"/>
        </ext>
      </extLst>
    </bk>
    <bk>
      <extLst>
        <ext uri="{3e2802c4-a4d2-4d8b-9148-e3be6c30e623}">
          <xlrd:rvb i="539"/>
        </ext>
      </extLst>
    </bk>
    <bk>
      <extLst>
        <ext uri="{3e2802c4-a4d2-4d8b-9148-e3be6c30e623}">
          <xlrd:rvb i="540"/>
        </ext>
      </extLst>
    </bk>
    <bk>
      <extLst>
        <ext uri="{3e2802c4-a4d2-4d8b-9148-e3be6c30e623}">
          <xlrd:rvb i="541"/>
        </ext>
      </extLst>
    </bk>
  </futureMetadata>
  <cellMetadata count="1">
    <bk>
      <rc t="1" v="0"/>
    </bk>
  </cellMetadata>
  <valueMetadata count="542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  <bk>
      <rc t="2" v="15"/>
    </bk>
    <bk>
      <rc t="2" v="16"/>
    </bk>
    <bk>
      <rc t="2" v="17"/>
    </bk>
    <bk>
      <rc t="2" v="18"/>
    </bk>
    <bk>
      <rc t="2" v="19"/>
    </bk>
    <bk>
      <rc t="2" v="20"/>
    </bk>
    <bk>
      <rc t="2" v="21"/>
    </bk>
    <bk>
      <rc t="2" v="22"/>
    </bk>
    <bk>
      <rc t="2" v="23"/>
    </bk>
    <bk>
      <rc t="2" v="24"/>
    </bk>
    <bk>
      <rc t="2" v="25"/>
    </bk>
    <bk>
      <rc t="2" v="26"/>
    </bk>
    <bk>
      <rc t="2" v="27"/>
    </bk>
    <bk>
      <rc t="2" v="28"/>
    </bk>
    <bk>
      <rc t="2" v="29"/>
    </bk>
    <bk>
      <rc t="2" v="30"/>
    </bk>
    <bk>
      <rc t="2" v="31"/>
    </bk>
    <bk>
      <rc t="2" v="32"/>
    </bk>
    <bk>
      <rc t="2" v="33"/>
    </bk>
    <bk>
      <rc t="2" v="34"/>
    </bk>
    <bk>
      <rc t="2" v="35"/>
    </bk>
    <bk>
      <rc t="2" v="36"/>
    </bk>
    <bk>
      <rc t="2" v="37"/>
    </bk>
    <bk>
      <rc t="2" v="38"/>
    </bk>
    <bk>
      <rc t="2" v="39"/>
    </bk>
    <bk>
      <rc t="2" v="40"/>
    </bk>
    <bk>
      <rc t="2" v="41"/>
    </bk>
    <bk>
      <rc t="2" v="42"/>
    </bk>
    <bk>
      <rc t="2" v="43"/>
    </bk>
    <bk>
      <rc t="2" v="44"/>
    </bk>
    <bk>
      <rc t="2" v="45"/>
    </bk>
    <bk>
      <rc t="2" v="46"/>
    </bk>
    <bk>
      <rc t="2" v="47"/>
    </bk>
    <bk>
      <rc t="2" v="48"/>
    </bk>
    <bk>
      <rc t="2" v="49"/>
    </bk>
    <bk>
      <rc t="2" v="50"/>
    </bk>
    <bk>
      <rc t="2" v="51"/>
    </bk>
    <bk>
      <rc t="2" v="52"/>
    </bk>
    <bk>
      <rc t="2" v="53"/>
    </bk>
    <bk>
      <rc t="2" v="54"/>
    </bk>
    <bk>
      <rc t="2" v="55"/>
    </bk>
    <bk>
      <rc t="2" v="56"/>
    </bk>
    <bk>
      <rc t="2" v="57"/>
    </bk>
    <bk>
      <rc t="2" v="58"/>
    </bk>
    <bk>
      <rc t="2" v="59"/>
    </bk>
    <bk>
      <rc t="2" v="60"/>
    </bk>
    <bk>
      <rc t="2" v="61"/>
    </bk>
    <bk>
      <rc t="2" v="62"/>
    </bk>
    <bk>
      <rc t="2" v="63"/>
    </bk>
    <bk>
      <rc t="2" v="64"/>
    </bk>
    <bk>
      <rc t="2" v="65"/>
    </bk>
    <bk>
      <rc t="2" v="66"/>
    </bk>
    <bk>
      <rc t="2" v="67"/>
    </bk>
    <bk>
      <rc t="2" v="68"/>
    </bk>
    <bk>
      <rc t="2" v="69"/>
    </bk>
    <bk>
      <rc t="2" v="70"/>
    </bk>
    <bk>
      <rc t="2" v="71"/>
    </bk>
    <bk>
      <rc t="2" v="72"/>
    </bk>
    <bk>
      <rc t="2" v="73"/>
    </bk>
    <bk>
      <rc t="2" v="74"/>
    </bk>
    <bk>
      <rc t="2" v="75"/>
    </bk>
    <bk>
      <rc t="2" v="76"/>
    </bk>
    <bk>
      <rc t="2" v="77"/>
    </bk>
    <bk>
      <rc t="2" v="78"/>
    </bk>
    <bk>
      <rc t="2" v="79"/>
    </bk>
    <bk>
      <rc t="2" v="80"/>
    </bk>
    <bk>
      <rc t="2" v="81"/>
    </bk>
    <bk>
      <rc t="2" v="82"/>
    </bk>
    <bk>
      <rc t="2" v="83"/>
    </bk>
    <bk>
      <rc t="2" v="84"/>
    </bk>
    <bk>
      <rc t="2" v="85"/>
    </bk>
    <bk>
      <rc t="2" v="86"/>
    </bk>
    <bk>
      <rc t="2" v="87"/>
    </bk>
    <bk>
      <rc t="2" v="88"/>
    </bk>
    <bk>
      <rc t="2" v="89"/>
    </bk>
    <bk>
      <rc t="2" v="90"/>
    </bk>
    <bk>
      <rc t="2" v="91"/>
    </bk>
    <bk>
      <rc t="2" v="92"/>
    </bk>
    <bk>
      <rc t="2" v="93"/>
    </bk>
    <bk>
      <rc t="2" v="94"/>
    </bk>
    <bk>
      <rc t="2" v="95"/>
    </bk>
    <bk>
      <rc t="2" v="96"/>
    </bk>
    <bk>
      <rc t="2" v="97"/>
    </bk>
    <bk>
      <rc t="2" v="98"/>
    </bk>
    <bk>
      <rc t="2" v="99"/>
    </bk>
    <bk>
      <rc t="2" v="100"/>
    </bk>
    <bk>
      <rc t="2" v="101"/>
    </bk>
    <bk>
      <rc t="2" v="102"/>
    </bk>
    <bk>
      <rc t="2" v="103"/>
    </bk>
    <bk>
      <rc t="2" v="104"/>
    </bk>
    <bk>
      <rc t="2" v="105"/>
    </bk>
    <bk>
      <rc t="2" v="106"/>
    </bk>
    <bk>
      <rc t="2" v="107"/>
    </bk>
    <bk>
      <rc t="2" v="108"/>
    </bk>
    <bk>
      <rc t="2" v="109"/>
    </bk>
    <bk>
      <rc t="2" v="110"/>
    </bk>
    <bk>
      <rc t="2" v="111"/>
    </bk>
    <bk>
      <rc t="2" v="112"/>
    </bk>
    <bk>
      <rc t="2" v="113"/>
    </bk>
    <bk>
      <rc t="2" v="114"/>
    </bk>
    <bk>
      <rc t="2" v="115"/>
    </bk>
    <bk>
      <rc t="2" v="116"/>
    </bk>
    <bk>
      <rc t="2" v="117"/>
    </bk>
    <bk>
      <rc t="2" v="118"/>
    </bk>
    <bk>
      <rc t="2" v="119"/>
    </bk>
    <bk>
      <rc t="2" v="120"/>
    </bk>
    <bk>
      <rc t="2" v="121"/>
    </bk>
    <bk>
      <rc t="2" v="122"/>
    </bk>
    <bk>
      <rc t="2" v="123"/>
    </bk>
    <bk>
      <rc t="2" v="124"/>
    </bk>
    <bk>
      <rc t="2" v="125"/>
    </bk>
    <bk>
      <rc t="2" v="126"/>
    </bk>
    <bk>
      <rc t="2" v="127"/>
    </bk>
    <bk>
      <rc t="2" v="128"/>
    </bk>
    <bk>
      <rc t="2" v="129"/>
    </bk>
    <bk>
      <rc t="2" v="130"/>
    </bk>
    <bk>
      <rc t="2" v="131"/>
    </bk>
    <bk>
      <rc t="2" v="132"/>
    </bk>
    <bk>
      <rc t="2" v="133"/>
    </bk>
    <bk>
      <rc t="2" v="134"/>
    </bk>
    <bk>
      <rc t="2" v="135"/>
    </bk>
    <bk>
      <rc t="2" v="136"/>
    </bk>
    <bk>
      <rc t="2" v="137"/>
    </bk>
    <bk>
      <rc t="2" v="138"/>
    </bk>
    <bk>
      <rc t="2" v="139"/>
    </bk>
    <bk>
      <rc t="2" v="140"/>
    </bk>
    <bk>
      <rc t="2" v="141"/>
    </bk>
    <bk>
      <rc t="2" v="142"/>
    </bk>
    <bk>
      <rc t="2" v="143"/>
    </bk>
    <bk>
      <rc t="2" v="144"/>
    </bk>
    <bk>
      <rc t="2" v="145"/>
    </bk>
    <bk>
      <rc t="2" v="146"/>
    </bk>
    <bk>
      <rc t="2" v="147"/>
    </bk>
    <bk>
      <rc t="2" v="148"/>
    </bk>
    <bk>
      <rc t="2" v="149"/>
    </bk>
    <bk>
      <rc t="2" v="150"/>
    </bk>
    <bk>
      <rc t="2" v="151"/>
    </bk>
    <bk>
      <rc t="2" v="152"/>
    </bk>
    <bk>
      <rc t="2" v="153"/>
    </bk>
    <bk>
      <rc t="2" v="154"/>
    </bk>
    <bk>
      <rc t="2" v="155"/>
    </bk>
    <bk>
      <rc t="2" v="156"/>
    </bk>
    <bk>
      <rc t="2" v="157"/>
    </bk>
    <bk>
      <rc t="2" v="158"/>
    </bk>
    <bk>
      <rc t="2" v="159"/>
    </bk>
    <bk>
      <rc t="2" v="160"/>
    </bk>
    <bk>
      <rc t="2" v="161"/>
    </bk>
    <bk>
      <rc t="2" v="162"/>
    </bk>
    <bk>
      <rc t="2" v="163"/>
    </bk>
    <bk>
      <rc t="2" v="164"/>
    </bk>
    <bk>
      <rc t="2" v="165"/>
    </bk>
    <bk>
      <rc t="2" v="166"/>
    </bk>
    <bk>
      <rc t="2" v="167"/>
    </bk>
    <bk>
      <rc t="2" v="168"/>
    </bk>
    <bk>
      <rc t="2" v="169"/>
    </bk>
    <bk>
      <rc t="2" v="170"/>
    </bk>
    <bk>
      <rc t="2" v="171"/>
    </bk>
    <bk>
      <rc t="2" v="172"/>
    </bk>
    <bk>
      <rc t="2" v="173"/>
    </bk>
    <bk>
      <rc t="2" v="174"/>
    </bk>
    <bk>
      <rc t="2" v="175"/>
    </bk>
    <bk>
      <rc t="2" v="176"/>
    </bk>
    <bk>
      <rc t="2" v="177"/>
    </bk>
    <bk>
      <rc t="2" v="178"/>
    </bk>
    <bk>
      <rc t="2" v="179"/>
    </bk>
    <bk>
      <rc t="2" v="180"/>
    </bk>
    <bk>
      <rc t="2" v="181"/>
    </bk>
    <bk>
      <rc t="2" v="182"/>
    </bk>
    <bk>
      <rc t="2" v="183"/>
    </bk>
    <bk>
      <rc t="2" v="184"/>
    </bk>
    <bk>
      <rc t="2" v="185"/>
    </bk>
    <bk>
      <rc t="2" v="186"/>
    </bk>
    <bk>
      <rc t="2" v="187"/>
    </bk>
    <bk>
      <rc t="2" v="188"/>
    </bk>
    <bk>
      <rc t="2" v="189"/>
    </bk>
    <bk>
      <rc t="2" v="190"/>
    </bk>
    <bk>
      <rc t="2" v="191"/>
    </bk>
    <bk>
      <rc t="2" v="192"/>
    </bk>
    <bk>
      <rc t="2" v="193"/>
    </bk>
    <bk>
      <rc t="2" v="194"/>
    </bk>
    <bk>
      <rc t="2" v="195"/>
    </bk>
    <bk>
      <rc t="2" v="196"/>
    </bk>
    <bk>
      <rc t="2" v="197"/>
    </bk>
    <bk>
      <rc t="2" v="198"/>
    </bk>
    <bk>
      <rc t="2" v="199"/>
    </bk>
    <bk>
      <rc t="2" v="200"/>
    </bk>
    <bk>
      <rc t="2" v="201"/>
    </bk>
    <bk>
      <rc t="2" v="202"/>
    </bk>
    <bk>
      <rc t="2" v="203"/>
    </bk>
    <bk>
      <rc t="2" v="204"/>
    </bk>
    <bk>
      <rc t="2" v="205"/>
    </bk>
    <bk>
      <rc t="2" v="206"/>
    </bk>
    <bk>
      <rc t="2" v="207"/>
    </bk>
    <bk>
      <rc t="2" v="208"/>
    </bk>
    <bk>
      <rc t="2" v="209"/>
    </bk>
    <bk>
      <rc t="2" v="210"/>
    </bk>
    <bk>
      <rc t="2" v="211"/>
    </bk>
    <bk>
      <rc t="2" v="212"/>
    </bk>
    <bk>
      <rc t="2" v="213"/>
    </bk>
    <bk>
      <rc t="2" v="214"/>
    </bk>
    <bk>
      <rc t="2" v="215"/>
    </bk>
    <bk>
      <rc t="2" v="216"/>
    </bk>
    <bk>
      <rc t="2" v="217"/>
    </bk>
    <bk>
      <rc t="2" v="218"/>
    </bk>
    <bk>
      <rc t="2" v="219"/>
    </bk>
    <bk>
      <rc t="2" v="220"/>
    </bk>
    <bk>
      <rc t="2" v="221"/>
    </bk>
    <bk>
      <rc t="2" v="222"/>
    </bk>
    <bk>
      <rc t="2" v="223"/>
    </bk>
    <bk>
      <rc t="2" v="224"/>
    </bk>
    <bk>
      <rc t="2" v="225"/>
    </bk>
    <bk>
      <rc t="2" v="226"/>
    </bk>
    <bk>
      <rc t="2" v="227"/>
    </bk>
    <bk>
      <rc t="2" v="228"/>
    </bk>
    <bk>
      <rc t="2" v="229"/>
    </bk>
    <bk>
      <rc t="2" v="230"/>
    </bk>
    <bk>
      <rc t="2" v="231"/>
    </bk>
    <bk>
      <rc t="2" v="232"/>
    </bk>
    <bk>
      <rc t="2" v="233"/>
    </bk>
    <bk>
      <rc t="2" v="234"/>
    </bk>
    <bk>
      <rc t="2" v="235"/>
    </bk>
    <bk>
      <rc t="2" v="236"/>
    </bk>
    <bk>
      <rc t="2" v="237"/>
    </bk>
    <bk>
      <rc t="2" v="238"/>
    </bk>
    <bk>
      <rc t="2" v="239"/>
    </bk>
    <bk>
      <rc t="2" v="240"/>
    </bk>
    <bk>
      <rc t="2" v="241"/>
    </bk>
    <bk>
      <rc t="2" v="242"/>
    </bk>
    <bk>
      <rc t="2" v="243"/>
    </bk>
    <bk>
      <rc t="2" v="244"/>
    </bk>
    <bk>
      <rc t="2" v="245"/>
    </bk>
    <bk>
      <rc t="2" v="246"/>
    </bk>
    <bk>
      <rc t="2" v="247"/>
    </bk>
    <bk>
      <rc t="2" v="248"/>
    </bk>
    <bk>
      <rc t="2" v="249"/>
    </bk>
    <bk>
      <rc t="2" v="250"/>
    </bk>
    <bk>
      <rc t="2" v="251"/>
    </bk>
    <bk>
      <rc t="2" v="252"/>
    </bk>
    <bk>
      <rc t="2" v="253"/>
    </bk>
    <bk>
      <rc t="2" v="254"/>
    </bk>
    <bk>
      <rc t="2" v="255"/>
    </bk>
    <bk>
      <rc t="2" v="256"/>
    </bk>
    <bk>
      <rc t="2" v="257"/>
    </bk>
    <bk>
      <rc t="2" v="258"/>
    </bk>
    <bk>
      <rc t="2" v="259"/>
    </bk>
    <bk>
      <rc t="2" v="260"/>
    </bk>
    <bk>
      <rc t="2" v="261"/>
    </bk>
    <bk>
      <rc t="2" v="262"/>
    </bk>
    <bk>
      <rc t="2" v="263"/>
    </bk>
    <bk>
      <rc t="2" v="264"/>
    </bk>
    <bk>
      <rc t="2" v="265"/>
    </bk>
    <bk>
      <rc t="2" v="266"/>
    </bk>
    <bk>
      <rc t="2" v="267"/>
    </bk>
    <bk>
      <rc t="2" v="268"/>
    </bk>
    <bk>
      <rc t="2" v="269"/>
    </bk>
    <bk>
      <rc t="2" v="270"/>
    </bk>
    <bk>
      <rc t="2" v="271"/>
    </bk>
    <bk>
      <rc t="2" v="272"/>
    </bk>
    <bk>
      <rc t="2" v="273"/>
    </bk>
    <bk>
      <rc t="2" v="274"/>
    </bk>
    <bk>
      <rc t="2" v="275"/>
    </bk>
    <bk>
      <rc t="2" v="276"/>
    </bk>
    <bk>
      <rc t="2" v="277"/>
    </bk>
    <bk>
      <rc t="2" v="278"/>
    </bk>
    <bk>
      <rc t="2" v="279"/>
    </bk>
    <bk>
      <rc t="2" v="280"/>
    </bk>
    <bk>
      <rc t="2" v="281"/>
    </bk>
    <bk>
      <rc t="2" v="282"/>
    </bk>
    <bk>
      <rc t="2" v="283"/>
    </bk>
    <bk>
      <rc t="2" v="284"/>
    </bk>
    <bk>
      <rc t="2" v="285"/>
    </bk>
    <bk>
      <rc t="2" v="286"/>
    </bk>
    <bk>
      <rc t="2" v="287"/>
    </bk>
    <bk>
      <rc t="2" v="288"/>
    </bk>
    <bk>
      <rc t="2" v="289"/>
    </bk>
    <bk>
      <rc t="2" v="290"/>
    </bk>
    <bk>
      <rc t="2" v="291"/>
    </bk>
    <bk>
      <rc t="2" v="292"/>
    </bk>
    <bk>
      <rc t="2" v="293"/>
    </bk>
    <bk>
      <rc t="2" v="294"/>
    </bk>
    <bk>
      <rc t="2" v="295"/>
    </bk>
    <bk>
      <rc t="2" v="296"/>
    </bk>
    <bk>
      <rc t="2" v="297"/>
    </bk>
    <bk>
      <rc t="2" v="298"/>
    </bk>
    <bk>
      <rc t="2" v="299"/>
    </bk>
    <bk>
      <rc t="2" v="300"/>
    </bk>
    <bk>
      <rc t="2" v="301"/>
    </bk>
    <bk>
      <rc t="2" v="302"/>
    </bk>
    <bk>
      <rc t="2" v="303"/>
    </bk>
    <bk>
      <rc t="2" v="304"/>
    </bk>
    <bk>
      <rc t="2" v="305"/>
    </bk>
    <bk>
      <rc t="2" v="306"/>
    </bk>
    <bk>
      <rc t="2" v="307"/>
    </bk>
    <bk>
      <rc t="2" v="308"/>
    </bk>
    <bk>
      <rc t="2" v="309"/>
    </bk>
    <bk>
      <rc t="2" v="310"/>
    </bk>
    <bk>
      <rc t="2" v="311"/>
    </bk>
    <bk>
      <rc t="2" v="312"/>
    </bk>
    <bk>
      <rc t="2" v="313"/>
    </bk>
    <bk>
      <rc t="2" v="314"/>
    </bk>
    <bk>
      <rc t="2" v="315"/>
    </bk>
    <bk>
      <rc t="2" v="316"/>
    </bk>
    <bk>
      <rc t="2" v="317"/>
    </bk>
    <bk>
      <rc t="2" v="318"/>
    </bk>
    <bk>
      <rc t="2" v="319"/>
    </bk>
    <bk>
      <rc t="2" v="320"/>
    </bk>
    <bk>
      <rc t="2" v="321"/>
    </bk>
    <bk>
      <rc t="2" v="322"/>
    </bk>
    <bk>
      <rc t="2" v="323"/>
    </bk>
    <bk>
      <rc t="2" v="324"/>
    </bk>
    <bk>
      <rc t="2" v="325"/>
    </bk>
    <bk>
      <rc t="2" v="326"/>
    </bk>
    <bk>
      <rc t="2" v="327"/>
    </bk>
    <bk>
      <rc t="2" v="328"/>
    </bk>
    <bk>
      <rc t="2" v="329"/>
    </bk>
    <bk>
      <rc t="2" v="330"/>
    </bk>
    <bk>
      <rc t="2" v="331"/>
    </bk>
    <bk>
      <rc t="2" v="332"/>
    </bk>
    <bk>
      <rc t="2" v="333"/>
    </bk>
    <bk>
      <rc t="2" v="334"/>
    </bk>
    <bk>
      <rc t="2" v="335"/>
    </bk>
    <bk>
      <rc t="2" v="336"/>
    </bk>
    <bk>
      <rc t="2" v="337"/>
    </bk>
    <bk>
      <rc t="2" v="338"/>
    </bk>
    <bk>
      <rc t="2" v="339"/>
    </bk>
    <bk>
      <rc t="2" v="340"/>
    </bk>
    <bk>
      <rc t="2" v="341"/>
    </bk>
    <bk>
      <rc t="2" v="342"/>
    </bk>
    <bk>
      <rc t="2" v="343"/>
    </bk>
    <bk>
      <rc t="2" v="344"/>
    </bk>
    <bk>
      <rc t="2" v="345"/>
    </bk>
    <bk>
      <rc t="2" v="346"/>
    </bk>
    <bk>
      <rc t="2" v="347"/>
    </bk>
    <bk>
      <rc t="2" v="348"/>
    </bk>
    <bk>
      <rc t="2" v="349"/>
    </bk>
    <bk>
      <rc t="2" v="350"/>
    </bk>
    <bk>
      <rc t="2" v="351"/>
    </bk>
    <bk>
      <rc t="2" v="352"/>
    </bk>
    <bk>
      <rc t="2" v="353"/>
    </bk>
    <bk>
      <rc t="2" v="354"/>
    </bk>
    <bk>
      <rc t="2" v="355"/>
    </bk>
    <bk>
      <rc t="2" v="356"/>
    </bk>
    <bk>
      <rc t="2" v="357"/>
    </bk>
    <bk>
      <rc t="2" v="358"/>
    </bk>
    <bk>
      <rc t="2" v="359"/>
    </bk>
    <bk>
      <rc t="2" v="360"/>
    </bk>
    <bk>
      <rc t="2" v="361"/>
    </bk>
    <bk>
      <rc t="2" v="362"/>
    </bk>
    <bk>
      <rc t="2" v="363"/>
    </bk>
    <bk>
      <rc t="2" v="364"/>
    </bk>
    <bk>
      <rc t="2" v="365"/>
    </bk>
    <bk>
      <rc t="2" v="366"/>
    </bk>
    <bk>
      <rc t="2" v="367"/>
    </bk>
    <bk>
      <rc t="2" v="368"/>
    </bk>
    <bk>
      <rc t="2" v="369"/>
    </bk>
    <bk>
      <rc t="2" v="370"/>
    </bk>
    <bk>
      <rc t="2" v="371"/>
    </bk>
    <bk>
      <rc t="2" v="372"/>
    </bk>
    <bk>
      <rc t="2" v="373"/>
    </bk>
    <bk>
      <rc t="2" v="374"/>
    </bk>
    <bk>
      <rc t="2" v="375"/>
    </bk>
    <bk>
      <rc t="2" v="376"/>
    </bk>
    <bk>
      <rc t="2" v="377"/>
    </bk>
    <bk>
      <rc t="2" v="378"/>
    </bk>
    <bk>
      <rc t="2" v="379"/>
    </bk>
    <bk>
      <rc t="2" v="380"/>
    </bk>
    <bk>
      <rc t="2" v="381"/>
    </bk>
    <bk>
      <rc t="2" v="382"/>
    </bk>
    <bk>
      <rc t="2" v="383"/>
    </bk>
    <bk>
      <rc t="2" v="384"/>
    </bk>
    <bk>
      <rc t="2" v="385"/>
    </bk>
    <bk>
      <rc t="2" v="386"/>
    </bk>
    <bk>
      <rc t="2" v="387"/>
    </bk>
    <bk>
      <rc t="2" v="388"/>
    </bk>
    <bk>
      <rc t="2" v="389"/>
    </bk>
    <bk>
      <rc t="2" v="390"/>
    </bk>
    <bk>
      <rc t="2" v="391"/>
    </bk>
    <bk>
      <rc t="2" v="392"/>
    </bk>
    <bk>
      <rc t="2" v="393"/>
    </bk>
    <bk>
      <rc t="2" v="394"/>
    </bk>
    <bk>
      <rc t="2" v="395"/>
    </bk>
    <bk>
      <rc t="2" v="396"/>
    </bk>
    <bk>
      <rc t="2" v="397"/>
    </bk>
    <bk>
      <rc t="2" v="398"/>
    </bk>
    <bk>
      <rc t="2" v="399"/>
    </bk>
    <bk>
      <rc t="2" v="400"/>
    </bk>
    <bk>
      <rc t="2" v="401"/>
    </bk>
    <bk>
      <rc t="2" v="402"/>
    </bk>
    <bk>
      <rc t="2" v="403"/>
    </bk>
    <bk>
      <rc t="2" v="404"/>
    </bk>
    <bk>
      <rc t="2" v="405"/>
    </bk>
    <bk>
      <rc t="2" v="406"/>
    </bk>
    <bk>
      <rc t="2" v="407"/>
    </bk>
    <bk>
      <rc t="2" v="408"/>
    </bk>
    <bk>
      <rc t="2" v="409"/>
    </bk>
    <bk>
      <rc t="2" v="410"/>
    </bk>
    <bk>
      <rc t="2" v="411"/>
    </bk>
    <bk>
      <rc t="2" v="412"/>
    </bk>
    <bk>
      <rc t="2" v="413"/>
    </bk>
    <bk>
      <rc t="2" v="414"/>
    </bk>
    <bk>
      <rc t="2" v="415"/>
    </bk>
    <bk>
      <rc t="2" v="416"/>
    </bk>
    <bk>
      <rc t="2" v="417"/>
    </bk>
    <bk>
      <rc t="2" v="418"/>
    </bk>
    <bk>
      <rc t="2" v="419"/>
    </bk>
    <bk>
      <rc t="2" v="420"/>
    </bk>
    <bk>
      <rc t="2" v="421"/>
    </bk>
    <bk>
      <rc t="2" v="422"/>
    </bk>
    <bk>
      <rc t="2" v="423"/>
    </bk>
    <bk>
      <rc t="2" v="424"/>
    </bk>
    <bk>
      <rc t="2" v="425"/>
    </bk>
    <bk>
      <rc t="2" v="426"/>
    </bk>
    <bk>
      <rc t="2" v="427"/>
    </bk>
    <bk>
      <rc t="2" v="428"/>
    </bk>
    <bk>
      <rc t="2" v="429"/>
    </bk>
    <bk>
      <rc t="2" v="430"/>
    </bk>
    <bk>
      <rc t="2" v="431"/>
    </bk>
    <bk>
      <rc t="2" v="432"/>
    </bk>
    <bk>
      <rc t="2" v="433"/>
    </bk>
    <bk>
      <rc t="2" v="434"/>
    </bk>
    <bk>
      <rc t="2" v="435"/>
    </bk>
    <bk>
      <rc t="2" v="436"/>
    </bk>
    <bk>
      <rc t="2" v="437"/>
    </bk>
    <bk>
      <rc t="2" v="438"/>
    </bk>
    <bk>
      <rc t="2" v="439"/>
    </bk>
    <bk>
      <rc t="2" v="440"/>
    </bk>
    <bk>
      <rc t="2" v="441"/>
    </bk>
    <bk>
      <rc t="2" v="442"/>
    </bk>
    <bk>
      <rc t="2" v="443"/>
    </bk>
    <bk>
      <rc t="2" v="444"/>
    </bk>
    <bk>
      <rc t="2" v="445"/>
    </bk>
    <bk>
      <rc t="2" v="446"/>
    </bk>
    <bk>
      <rc t="2" v="447"/>
    </bk>
    <bk>
      <rc t="2" v="448"/>
    </bk>
    <bk>
      <rc t="2" v="449"/>
    </bk>
    <bk>
      <rc t="2" v="450"/>
    </bk>
    <bk>
      <rc t="2" v="451"/>
    </bk>
    <bk>
      <rc t="2" v="452"/>
    </bk>
    <bk>
      <rc t="2" v="453"/>
    </bk>
    <bk>
      <rc t="2" v="454"/>
    </bk>
    <bk>
      <rc t="2" v="455"/>
    </bk>
    <bk>
      <rc t="2" v="456"/>
    </bk>
    <bk>
      <rc t="2" v="457"/>
    </bk>
    <bk>
      <rc t="2" v="458"/>
    </bk>
    <bk>
      <rc t="2" v="459"/>
    </bk>
    <bk>
      <rc t="2" v="460"/>
    </bk>
    <bk>
      <rc t="2" v="461"/>
    </bk>
    <bk>
      <rc t="2" v="462"/>
    </bk>
    <bk>
      <rc t="2" v="463"/>
    </bk>
    <bk>
      <rc t="2" v="464"/>
    </bk>
    <bk>
      <rc t="2" v="465"/>
    </bk>
    <bk>
      <rc t="2" v="466"/>
    </bk>
    <bk>
      <rc t="2" v="467"/>
    </bk>
    <bk>
      <rc t="2" v="468"/>
    </bk>
    <bk>
      <rc t="2" v="469"/>
    </bk>
    <bk>
      <rc t="2" v="470"/>
    </bk>
    <bk>
      <rc t="2" v="471"/>
    </bk>
    <bk>
      <rc t="2" v="472"/>
    </bk>
    <bk>
      <rc t="2" v="473"/>
    </bk>
    <bk>
      <rc t="2" v="474"/>
    </bk>
    <bk>
      <rc t="2" v="475"/>
    </bk>
    <bk>
      <rc t="2" v="476"/>
    </bk>
    <bk>
      <rc t="2" v="477"/>
    </bk>
    <bk>
      <rc t="2" v="478"/>
    </bk>
    <bk>
      <rc t="2" v="479"/>
    </bk>
    <bk>
      <rc t="2" v="480"/>
    </bk>
    <bk>
      <rc t="2" v="481"/>
    </bk>
    <bk>
      <rc t="2" v="482"/>
    </bk>
    <bk>
      <rc t="2" v="483"/>
    </bk>
    <bk>
      <rc t="2" v="484"/>
    </bk>
    <bk>
      <rc t="2" v="485"/>
    </bk>
    <bk>
      <rc t="2" v="486"/>
    </bk>
    <bk>
      <rc t="2" v="487"/>
    </bk>
    <bk>
      <rc t="2" v="488"/>
    </bk>
    <bk>
      <rc t="2" v="489"/>
    </bk>
    <bk>
      <rc t="2" v="490"/>
    </bk>
    <bk>
      <rc t="2" v="491"/>
    </bk>
    <bk>
      <rc t="2" v="492"/>
    </bk>
    <bk>
      <rc t="2" v="493"/>
    </bk>
    <bk>
      <rc t="2" v="494"/>
    </bk>
    <bk>
      <rc t="2" v="495"/>
    </bk>
    <bk>
      <rc t="2" v="496"/>
    </bk>
    <bk>
      <rc t="2" v="497"/>
    </bk>
    <bk>
      <rc t="2" v="498"/>
    </bk>
    <bk>
      <rc t="2" v="499"/>
    </bk>
    <bk>
      <rc t="2" v="500"/>
    </bk>
    <bk>
      <rc t="2" v="501"/>
    </bk>
    <bk>
      <rc t="2" v="502"/>
    </bk>
    <bk>
      <rc t="2" v="503"/>
    </bk>
    <bk>
      <rc t="2" v="504"/>
    </bk>
    <bk>
      <rc t="2" v="505"/>
    </bk>
    <bk>
      <rc t="2" v="506"/>
    </bk>
    <bk>
      <rc t="2" v="507"/>
    </bk>
    <bk>
      <rc t="2" v="508"/>
    </bk>
    <bk>
      <rc t="2" v="509"/>
    </bk>
    <bk>
      <rc t="2" v="510"/>
    </bk>
    <bk>
      <rc t="2" v="511"/>
    </bk>
    <bk>
      <rc t="2" v="512"/>
    </bk>
    <bk>
      <rc t="2" v="513"/>
    </bk>
    <bk>
      <rc t="2" v="514"/>
    </bk>
    <bk>
      <rc t="2" v="515"/>
    </bk>
    <bk>
      <rc t="2" v="516"/>
    </bk>
    <bk>
      <rc t="2" v="517"/>
    </bk>
    <bk>
      <rc t="2" v="518"/>
    </bk>
    <bk>
      <rc t="2" v="519"/>
    </bk>
    <bk>
      <rc t="2" v="520"/>
    </bk>
    <bk>
      <rc t="2" v="521"/>
    </bk>
    <bk>
      <rc t="2" v="522"/>
    </bk>
    <bk>
      <rc t="2" v="523"/>
    </bk>
    <bk>
      <rc t="2" v="524"/>
    </bk>
    <bk>
      <rc t="2" v="525"/>
    </bk>
    <bk>
      <rc t="2" v="526"/>
    </bk>
    <bk>
      <rc t="2" v="527"/>
    </bk>
    <bk>
      <rc t="2" v="528"/>
    </bk>
    <bk>
      <rc t="2" v="529"/>
    </bk>
    <bk>
      <rc t="2" v="530"/>
    </bk>
    <bk>
      <rc t="2" v="531"/>
    </bk>
    <bk>
      <rc t="2" v="532"/>
    </bk>
    <bk>
      <rc t="2" v="533"/>
    </bk>
    <bk>
      <rc t="2" v="534"/>
    </bk>
    <bk>
      <rc t="2" v="535"/>
    </bk>
    <bk>
      <rc t="2" v="536"/>
    </bk>
    <bk>
      <rc t="2" v="537"/>
    </bk>
    <bk>
      <rc t="2" v="538"/>
    </bk>
    <bk>
      <rc t="2" v="539"/>
    </bk>
    <bk>
      <rc t="2" v="540"/>
    </bk>
    <bk>
      <rc t="2" v="541"/>
    </bk>
  </valueMetadata>
</metadata>
</file>

<file path=xl/sharedStrings.xml><?xml version="1.0" encoding="utf-8"?>
<sst xmlns="http://schemas.openxmlformats.org/spreadsheetml/2006/main" count="47" uniqueCount="18">
  <si>
    <t>Date</t>
  </si>
  <si>
    <t>IVV</t>
  </si>
  <si>
    <t>Beta</t>
  </si>
  <si>
    <t>Stock</t>
  </si>
  <si>
    <t>Today</t>
  </si>
  <si>
    <t>1 yr ago</t>
  </si>
  <si>
    <t>2 yrs ago</t>
  </si>
  <si>
    <t>3 yrs ago</t>
  </si>
  <si>
    <t>4 yrs ago</t>
  </si>
  <si>
    <t>5 yrs ago</t>
  </si>
  <si>
    <t>Today's Date</t>
  </si>
  <si>
    <t>6 yrs ago</t>
  </si>
  <si>
    <t>7 yrs ago</t>
  </si>
  <si>
    <t>8 yrs ago</t>
  </si>
  <si>
    <t>9 yrs ago</t>
  </si>
  <si>
    <t>10 yrs ago</t>
  </si>
  <si>
    <t>Betas</t>
  </si>
  <si>
    <t>amzn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</si>
</sst>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4" x14ac:knownFonts="1">
    <font>
      <sz val="18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9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">
    <xf numFmtId="0" fontId="0" fillId="0" borderId="0" xfId="0"/>
    <xf numFmtId="14" fontId="0" fillId="0" borderId="0" xfId="0" applyNumberFormat="1"/>
    <xf numFmtId="17" fontId="0" fillId="0" borderId="0" xfId="0" applyNumberForma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10" fontId="0" fillId="0" borderId="0" xfId="1" applyNumberFormat="1" applyFont="1"/>
    <xf numFmtId="0" fontId="2" fillId="0" borderId="0" xfId="0" applyFont="1"/>
    <xf numFmtId="0" fontId="0" fillId="0" borderId="1" xfId="0" applyBorder="1" applyAlignment="1">
      <alignment horizontal="center"/>
    </xf>
    <xf numFmtId="164" fontId="2" fillId="0" borderId="0" xfId="0" applyNumberFormat="1" applyFont="1"/>
    <xf numFmtId="0" fontId="2" fillId="0" borderId="1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17/06/relationships/rdArray" Target="richData/rdarray.xml"/><Relationship Id="rId3" Type="http://schemas.openxmlformats.org/officeDocument/2006/relationships/worksheet" Target="worksheets/sheet3.xml"/><Relationship Id="rId21" Type="http://schemas.microsoft.com/office/2017/06/relationships/rdSupportingPropertyBag" Target="richData/rdsupportingpropertybag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6" Type="http://schemas.microsoft.com/office/2017/06/relationships/rdRichValue" Target="richData/rdrichvalue.xml"/><Relationship Id="rId20" Type="http://schemas.microsoft.com/office/2017/06/relationships/rdSupportingPropertyBagStructure" Target="richData/rdsupportingpropertybag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microsoft.com/office/2017/06/relationships/richStyles" Target="richData/rich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Relationship Id="rId22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26">
  <a r="1" c="61">
    <v t="i">0</v>
    <v t="i">31</v>
    <v t="i">61</v>
    <v t="i">92</v>
    <v t="i">122</v>
    <v t="i">153</v>
    <v t="i">184</v>
    <v t="i">214</v>
    <v t="i">245</v>
    <v t="i">275</v>
    <v t="i">306</v>
    <v t="i">337</v>
    <v t="i">365</v>
    <v t="i">396</v>
    <v t="i">426</v>
    <v t="i">457</v>
    <v t="i">487</v>
    <v t="i">518</v>
    <v t="i">549</v>
    <v t="i">579</v>
    <v t="i">610</v>
    <v t="i">640</v>
    <v t="i">671</v>
    <v t="i">702</v>
    <v t="i">730</v>
    <v t="i">761</v>
    <v t="i">791</v>
    <v t="i">822</v>
    <v t="i">852</v>
    <v t="i">883</v>
    <v t="i">914</v>
    <v t="i">944</v>
    <v t="i">975</v>
    <v t="i">1005</v>
    <v t="i">1036</v>
    <v t="i">1067</v>
    <v t="i">1095</v>
    <v t="i">1126</v>
    <v t="i">1156</v>
    <v t="i">1187</v>
    <v t="i">1217</v>
    <v t="i">1248</v>
    <v t="i">1279</v>
    <v t="i">1309</v>
    <v t="i">1340</v>
    <v t="i">1370</v>
    <v t="i">1401</v>
    <v t="i">1432</v>
    <v t="i">1461</v>
    <v t="i">1492</v>
    <v t="i">1522</v>
    <v t="i">1553</v>
    <v t="i">1583</v>
    <v t="i">1614</v>
    <v t="i">1645</v>
    <v t="i">1675</v>
    <v t="i">1706</v>
    <v t="i">1736</v>
    <v t="i">1767</v>
    <v t="i">1798</v>
    <v t="i">1826</v>
  </a>
  <a r="1" c="61">
    <v>258.39999999999998</v>
    <v>291.16000000000003</v>
    <v>305.18</v>
    <v>309.69</v>
    <v>327.82</v>
    <v>350.77</v>
    <v>336.06</v>
    <v>327.62</v>
    <v>363.32</v>
    <v>375.39</v>
    <v>371.52</v>
    <v>381.77</v>
    <v>397.82</v>
    <v>418.88</v>
    <v>421.65</v>
    <v>429.92</v>
    <v>440.4</v>
    <v>453.71</v>
    <v>430.82</v>
    <v>460.99</v>
    <v>457.63</v>
    <v>476.99</v>
    <v>451.77</v>
    <v>438.72</v>
    <v>453.69</v>
    <v>413.56</v>
    <v>414.87</v>
    <v>379.15</v>
    <v>414.28</v>
    <v>397.18</v>
    <v>358.65</v>
    <v>387.79</v>
    <v>409.32</v>
    <v>384.21</v>
    <v>408.31</v>
    <v>397.97</v>
    <v>411.08</v>
    <v>417.66</v>
    <v>419.43</v>
    <v>445.71</v>
    <v>460.18</v>
    <v>452.69</v>
    <v>429.43</v>
    <v>419.94</v>
    <v>458.42</v>
    <v>477.63</v>
    <v>485.2</v>
    <v>510.45</v>
    <v>525.73</v>
    <v>504.44</v>
    <v>529.96</v>
    <v>547.23</v>
    <v>553.32000000000005</v>
    <v>566.75</v>
    <v>576.82000000000005</v>
    <v>571.24</v>
    <v>605.07000000000005</v>
    <v>588.67999999999995</v>
    <v>604.66</v>
    <v>597.04</v>
    <v>561.9</v>
  </a>
  <a r="1" c="61">
    <v t="i">0</v>
    <v t="i">31</v>
    <v t="i">61</v>
    <v t="i">92</v>
    <v t="i">122</v>
    <v t="i">153</v>
    <v t="i">184</v>
    <v t="i">214</v>
    <v t="i">245</v>
    <v t="i">275</v>
    <v t="i">306</v>
    <v t="i">337</v>
    <v t="i">366</v>
    <v t="i">397</v>
    <v t="i">427</v>
    <v t="i">458</v>
    <v t="i">488</v>
    <v t="i">519</v>
    <v t="i">550</v>
    <v t="i">580</v>
    <v t="i">611</v>
    <v t="i">641</v>
    <v t="i">672</v>
    <v t="i">703</v>
    <v t="i">731</v>
    <v t="i">762</v>
    <v t="i">792</v>
    <v t="i">823</v>
    <v t="i">853</v>
    <v t="i">884</v>
    <v t="i">915</v>
    <v t="i">945</v>
    <v t="i">976</v>
    <v t="i">1006</v>
    <v t="i">1037</v>
    <v t="i">1068</v>
    <v t="i">1096</v>
    <v t="i">1127</v>
    <v t="i">1157</v>
    <v t="i">1188</v>
    <v t="i">1218</v>
    <v t="i">1249</v>
    <v t="i">1280</v>
    <v t="i">1310</v>
    <v t="i">1341</v>
    <v t="i">1371</v>
    <v t="i">1402</v>
    <v t="i">1433</v>
    <v t="i">1461</v>
    <v t="i">1492</v>
    <v t="i">1522</v>
    <v t="i">1553</v>
    <v t="i">1583</v>
    <v t="i">1614</v>
    <v t="i">1645</v>
    <v t="i">1675</v>
    <v t="i">1706</v>
    <v t="i">1736</v>
    <v t="i">1767</v>
    <v t="i">1798</v>
    <v t="i">1827</v>
  </a>
  <a r="1" c="61">
    <v>284.56</v>
    <v>295.94</v>
    <v>277.3</v>
    <v>294.75</v>
    <v>299.23</v>
    <v>294.27</v>
    <v>298.52</v>
    <v>304.97000000000003</v>
    <v>316.06</v>
    <v>323.24</v>
    <v>323.24</v>
    <v>295.91000000000003</v>
    <v>258.39999999999998</v>
    <v>291.16000000000003</v>
    <v>305.18</v>
    <v>309.69</v>
    <v>327.82</v>
    <v>350.77</v>
    <v>336.06</v>
    <v>327.62</v>
    <v>363.32</v>
    <v>375.39</v>
    <v>371.52</v>
    <v>381.77</v>
    <v>397.82</v>
    <v>418.88</v>
    <v>421.65</v>
    <v>429.92</v>
    <v>440.4</v>
    <v>453.71</v>
    <v>430.82</v>
    <v>460.99</v>
    <v>457.63</v>
    <v>476.99</v>
    <v>451.77</v>
    <v>438.72</v>
    <v>453.69</v>
    <v>413.56</v>
    <v>414.87</v>
    <v>379.15</v>
    <v>414.28</v>
    <v>397.18</v>
    <v>358.65</v>
    <v>387.79</v>
    <v>409.32</v>
    <v>384.21</v>
    <v>408.31</v>
    <v>397.97</v>
    <v>411.08</v>
    <v>417.66</v>
    <v>419.43</v>
    <v>445.71</v>
    <v>460.18</v>
    <v>452.69</v>
    <v>429.43</v>
    <v>419.94</v>
    <v>458.42</v>
    <v>477.63</v>
    <v>485.2</v>
    <v>510.45</v>
    <v>525.73</v>
  </a>
  <a r="1" c="61">
    <v t="i">0</v>
    <v t="i">31</v>
    <v t="i">61</v>
    <v t="i">92</v>
    <v t="i">122</v>
    <v t="i">153</v>
    <v t="i">184</v>
    <v t="i">214</v>
    <v t="i">245</v>
    <v t="i">275</v>
    <v t="i">306</v>
    <v t="i">337</v>
    <v t="i">365</v>
    <v t="i">396</v>
    <v t="i">426</v>
    <v t="i">457</v>
    <v t="i">487</v>
    <v t="i">518</v>
    <v t="i">549</v>
    <v t="i">579</v>
    <v t="i">610</v>
    <v t="i">640</v>
    <v t="i">671</v>
    <v t="i">702</v>
    <v t="i">731</v>
    <v t="i">762</v>
    <v t="i">792</v>
    <v t="i">823</v>
    <v t="i">853</v>
    <v t="i">884</v>
    <v t="i">915</v>
    <v t="i">945</v>
    <v t="i">976</v>
    <v t="i">1006</v>
    <v t="i">1037</v>
    <v t="i">1068</v>
    <v t="i">1096</v>
    <v t="i">1127</v>
    <v t="i">1157</v>
    <v t="i">1188</v>
    <v t="i">1218</v>
    <v t="i">1249</v>
    <v t="i">1280</v>
    <v t="i">1310</v>
    <v t="i">1341</v>
    <v t="i">1371</v>
    <v t="i">1402</v>
    <v t="i">1433</v>
    <v t="i">1461</v>
    <v t="i">1492</v>
    <v t="i">1522</v>
    <v t="i">1553</v>
    <v t="i">1583</v>
    <v t="i">1614</v>
    <v t="i">1645</v>
    <v t="i">1675</v>
    <v t="i">1706</v>
    <v t="i">1736</v>
    <v t="i">1767</v>
    <v t="i">1798</v>
    <v t="i">1826</v>
  </a>
  <a r="1" c="61">
    <v>265.37</v>
    <v>266.31</v>
    <v>272.73</v>
    <v>273.05</v>
    <v>283.27999999999997</v>
    <v>292.44</v>
    <v>292.73</v>
    <v>272.76</v>
    <v>278</v>
    <v>251.61</v>
    <v>271.55</v>
    <v>280.32</v>
    <v>284.56</v>
    <v>295.94</v>
    <v>277.3</v>
    <v>294.75</v>
    <v>299.23</v>
    <v>294.27</v>
    <v>298.52</v>
    <v>304.97000000000003</v>
    <v>316.06</v>
    <v>323.24</v>
    <v>323.24</v>
    <v>295.91000000000003</v>
    <v>258.39999999999998</v>
    <v>291.16000000000003</v>
    <v>305.18</v>
    <v>309.69</v>
    <v>327.82</v>
    <v>350.77</v>
    <v>336.06</v>
    <v>327.62</v>
    <v>363.32</v>
    <v>375.39</v>
    <v>371.52</v>
    <v>381.77</v>
    <v>397.82</v>
    <v>418.88</v>
    <v>421.65</v>
    <v>429.92</v>
    <v>440.4</v>
    <v>453.71</v>
    <v>430.82</v>
    <v>460.99</v>
    <v>457.63</v>
    <v>476.99</v>
    <v>451.77</v>
    <v>438.72</v>
    <v>453.69</v>
    <v>413.56</v>
    <v>414.87</v>
    <v>379.15</v>
    <v>414.28</v>
    <v>397.18</v>
    <v>358.65</v>
    <v>387.79</v>
    <v>409.32</v>
    <v>384.21</v>
    <v>408.31</v>
    <v>397.97</v>
    <v>411.08</v>
  </a>
  <a r="1" c="61">
    <v t="i">0</v>
    <v t="i">31</v>
    <v t="i">61</v>
    <v t="i">92</v>
    <v t="i">122</v>
    <v t="i">153</v>
    <v t="i">184</v>
    <v t="i">214</v>
    <v t="i">245</v>
    <v t="i">275</v>
    <v t="i">306</v>
    <v t="i">337</v>
    <v t="i">365</v>
    <v t="i">396</v>
    <v t="i">426</v>
    <v t="i">457</v>
    <v t="i">487</v>
    <v t="i">518</v>
    <v t="i">549</v>
    <v t="i">579</v>
    <v t="i">610</v>
    <v t="i">640</v>
    <v t="i">671</v>
    <v t="i">702</v>
    <v t="i">730</v>
    <v t="i">761</v>
    <v t="i">791</v>
    <v t="i">822</v>
    <v t="i">852</v>
    <v t="i">883</v>
    <v t="i">914</v>
    <v t="i">944</v>
    <v t="i">975</v>
    <v t="i">1005</v>
    <v t="i">1036</v>
    <v t="i">1067</v>
    <v t="i">1096</v>
    <v t="i">1127</v>
    <v t="i">1157</v>
    <v t="i">1188</v>
    <v t="i">1218</v>
    <v t="i">1249</v>
    <v t="i">1280</v>
    <v t="i">1310</v>
    <v t="i">1341</v>
    <v t="i">1371</v>
    <v t="i">1402</v>
    <v t="i">1433</v>
    <v t="i">1461</v>
    <v t="i">1492</v>
    <v t="i">1522</v>
    <v t="i">1553</v>
    <v t="i">1583</v>
    <v t="i">1614</v>
    <v t="i">1645</v>
    <v t="i">1675</v>
    <v t="i">1706</v>
    <v t="i">1736</v>
    <v t="i">1767</v>
    <v t="i">1798</v>
    <v t="i">1826</v>
  </a>
  <a r="1" c="61">
    <v>237.27</v>
    <v>239.56</v>
    <v>242.9</v>
    <v>243.41</v>
    <v>248.46</v>
    <v>249.14</v>
    <v>252.93</v>
    <v>258.81</v>
    <v>266.89</v>
    <v>268.85000000000002</v>
    <v>284.14999999999998</v>
    <v>273.33999999999997</v>
    <v>265.37</v>
    <v>266.31</v>
    <v>272.73</v>
    <v>273.05</v>
    <v>283.27999999999997</v>
    <v>292.44</v>
    <v>292.73</v>
    <v>272.76</v>
    <v>278</v>
    <v>251.61</v>
    <v>271.55</v>
    <v>280.32</v>
    <v>284.56</v>
    <v>295.94</v>
    <v>277.3</v>
    <v>294.75</v>
    <v>299.23</v>
    <v>294.27</v>
    <v>298.52</v>
    <v>304.97000000000003</v>
    <v>316.06</v>
    <v>323.24</v>
    <v>323.24</v>
    <v>295.91000000000003</v>
    <v>258.39999999999998</v>
    <v>291.16000000000003</v>
    <v>305.18</v>
    <v>309.69</v>
    <v>327.82</v>
    <v>350.77</v>
    <v>336.06</v>
    <v>327.62</v>
    <v>363.32</v>
    <v>375.39</v>
    <v>371.52</v>
    <v>381.77</v>
    <v>397.82</v>
    <v>418.88</v>
    <v>421.65</v>
    <v>429.92</v>
    <v>440.4</v>
    <v>453.71</v>
    <v>430.82</v>
    <v>460.99</v>
    <v>457.63</v>
    <v>476.99</v>
    <v>451.77</v>
    <v>438.72</v>
    <v>453.69</v>
  </a>
  <a r="1" c="61">
    <v>206.65</v>
    <v>207.46</v>
    <v>210.97</v>
    <v>210.5</v>
    <v>218.37</v>
    <v>218.65</v>
    <v>217.56</v>
    <v>213.69</v>
    <v>221.53</v>
    <v>224.99</v>
    <v>228.93</v>
    <v>238.03</v>
    <v>237.27</v>
    <v>239.56</v>
    <v>242.9</v>
    <v>243.41</v>
    <v>248.46</v>
    <v>249.14</v>
    <v>252.93</v>
    <v>258.81</v>
    <v>266.89</v>
    <v>268.85000000000002</v>
    <v>284.14999999999998</v>
    <v>273.33999999999997</v>
    <v>265.37</v>
    <v>266.31</v>
    <v>272.73</v>
    <v>273.05</v>
    <v>283.27999999999997</v>
    <v>292.44</v>
    <v>292.73</v>
    <v>272.76</v>
    <v>278</v>
    <v>251.61</v>
    <v>271.55</v>
    <v>280.32</v>
    <v>284.56</v>
    <v>295.94</v>
    <v>277.3</v>
    <v>294.75</v>
    <v>299.23</v>
    <v>294.27</v>
    <v>298.52</v>
    <v>304.97000000000003</v>
    <v>316.06</v>
    <v>323.24</v>
    <v>323.24</v>
    <v>295.91000000000003</v>
    <v>258.39999999999998</v>
    <v>291.16000000000003</v>
    <v>305.18</v>
    <v>309.69</v>
    <v>327.82</v>
    <v>350.77</v>
    <v>336.06</v>
    <v>327.62</v>
    <v>363.32</v>
    <v>375.39</v>
    <v>371.52</v>
    <v>381.77</v>
    <v>397.82</v>
  </a>
  <a r="1" c="61">
    <v>207.83</v>
    <v>209.85</v>
    <v>212.58</v>
    <v>207.22</v>
    <v>211.76</v>
    <v>198.75</v>
    <v>192.71</v>
    <v>209.05</v>
    <v>209.87</v>
    <v>204.87</v>
    <v>194.62</v>
    <v>194.51</v>
    <v>206.65</v>
    <v>207.46</v>
    <v>210.97</v>
    <v>210.5</v>
    <v>218.37</v>
    <v>218.65</v>
    <v>217.56</v>
    <v>213.69</v>
    <v>221.53</v>
    <v>224.99</v>
    <v>228.93</v>
    <v>238.03</v>
    <v>237.27</v>
    <v>239.56</v>
    <v>242.9</v>
    <v>243.41</v>
    <v>248.46</v>
    <v>249.14</v>
    <v>252.93</v>
    <v>258.81</v>
    <v>266.89</v>
    <v>268.85000000000002</v>
    <v>284.14999999999998</v>
    <v>273.33999999999997</v>
    <v>265.37</v>
    <v>266.31</v>
    <v>272.73</v>
    <v>273.05</v>
    <v>283.27999999999997</v>
    <v>292.44</v>
    <v>292.73</v>
    <v>272.76</v>
    <v>278</v>
    <v>251.61</v>
    <v>271.55</v>
    <v>280.32</v>
    <v>284.56</v>
    <v>295.94</v>
    <v>277.3</v>
    <v>294.75</v>
    <v>299.23</v>
    <v>294.27</v>
    <v>298.52</v>
    <v>304.97000000000003</v>
    <v>316.06</v>
    <v>323.24</v>
    <v>323.24</v>
    <v>295.91000000000003</v>
    <v>258.39999999999998</v>
  </a>
  <a r="1" c="61">
    <v>188.14</v>
    <v>189.54</v>
    <v>193.87</v>
    <v>197</v>
    <v>194.25</v>
    <v>201.96</v>
    <v>198.26</v>
    <v>202.99</v>
    <v>208.58</v>
    <v>206.87</v>
    <v>200.87</v>
    <v>212.21</v>
    <v>207.83</v>
    <v>209.85</v>
    <v>212.58</v>
    <v>207.22</v>
    <v>211.76</v>
    <v>198.75</v>
    <v>192.71</v>
    <v>209.05</v>
    <v>209.87</v>
    <v>204.87</v>
    <v>194.62</v>
    <v>194.51</v>
    <v>206.65</v>
    <v>207.46</v>
    <v>210.97</v>
    <v>210.5</v>
    <v>218.37</v>
    <v>218.65</v>
    <v>217.56</v>
    <v>213.69</v>
    <v>221.53</v>
    <v>224.99</v>
    <v>228.93</v>
    <v>238.03</v>
    <v>237.27</v>
    <v>239.56</v>
    <v>242.9</v>
    <v>243.41</v>
    <v>248.46</v>
    <v>249.14</v>
    <v>252.93</v>
    <v>258.81</v>
    <v>266.89</v>
    <v>268.85000000000002</v>
    <v>284.14999999999998</v>
    <v>273.33999999999997</v>
    <v>265.37</v>
    <v>266.31</v>
    <v>272.73</v>
    <v>273.05</v>
    <v>283.27999999999997</v>
    <v>292.44</v>
    <v>292.73</v>
    <v>272.76</v>
    <v>278</v>
    <v>251.61</v>
    <v>271.55</v>
    <v>280.32</v>
    <v>284.56</v>
  </a>
  <a r="1" c="61">
    <v>157.36000000000001</v>
    <v>160.44999999999999</v>
    <v>164.3</v>
    <v>160.88</v>
    <v>169.55</v>
    <v>164.4</v>
    <v>168.9</v>
    <v>176.69</v>
    <v>181.96</v>
    <v>185.65</v>
    <v>179.17</v>
    <v>187.34</v>
    <v>188.14</v>
    <v>189.54</v>
    <v>193.87</v>
    <v>197</v>
    <v>194.25</v>
    <v>201.96</v>
    <v>198.26</v>
    <v>202.99</v>
    <v>208.58</v>
    <v>206.87</v>
    <v>200.87</v>
    <v>212.21</v>
    <v>207.83</v>
    <v>209.85</v>
    <v>212.58</v>
    <v>207.22</v>
    <v>211.76</v>
    <v>198.75</v>
    <v>192.71</v>
    <v>209.05</v>
    <v>209.87</v>
    <v>204.87</v>
    <v>194.62</v>
    <v>194.51</v>
    <v>206.65</v>
    <v>207.46</v>
    <v>210.97</v>
    <v>210.5</v>
    <v>218.37</v>
    <v>218.65</v>
    <v>217.56</v>
    <v>213.69</v>
    <v>221.53</v>
    <v>224.99</v>
    <v>228.93</v>
    <v>238.03</v>
    <v>237.27</v>
    <v>239.56</v>
    <v>242.9</v>
    <v>243.41</v>
    <v>248.46</v>
    <v>249.14</v>
    <v>252.93</v>
    <v>258.81</v>
    <v>266.89</v>
    <v>268.85000000000002</v>
    <v>284.14999999999998</v>
    <v>273.33999999999997</v>
    <v>265.37</v>
  </a>
  <a r="1" c="61">
    <v>141.21</v>
    <v>140.28</v>
    <v>131.85</v>
    <v>136.75</v>
    <v>138.44999999999999</v>
    <v>141.88</v>
    <v>144.4</v>
    <v>141.47999999999999</v>
    <v>142.71</v>
    <v>143.13999999999999</v>
    <v>150.46</v>
    <v>152.5</v>
    <v>157.36000000000001</v>
    <v>160.44999999999999</v>
    <v>164.3</v>
    <v>160.88</v>
    <v>169.55</v>
    <v>164.4</v>
    <v>168.9</v>
    <v>176.69</v>
    <v>181.96</v>
    <v>185.65</v>
    <v>179.17</v>
    <v>187.34</v>
    <v>188.14</v>
    <v>189.54</v>
    <v>193.87</v>
    <v>197</v>
    <v>194.25</v>
    <v>201.96</v>
    <v>198.26</v>
    <v>202.99</v>
    <v>208.58</v>
    <v>206.87</v>
    <v>200.87</v>
    <v>212.21</v>
    <v>207.83</v>
    <v>209.85</v>
    <v>212.58</v>
    <v>207.22</v>
    <v>211.76</v>
    <v>198.75</v>
    <v>192.71</v>
    <v>209.05</v>
    <v>209.87</v>
    <v>204.87</v>
    <v>194.62</v>
    <v>194.51</v>
    <v>206.65</v>
    <v>207.46</v>
    <v>210.97</v>
    <v>210.5</v>
    <v>218.37</v>
    <v>218.65</v>
    <v>217.56</v>
    <v>213.69</v>
    <v>221.53</v>
    <v>224.99</v>
    <v>228.93</v>
    <v>238.03</v>
    <v>237.27</v>
  </a>
  <a r="1" c="61">
    <v>133.01</v>
    <v>136.94</v>
    <v>135.31</v>
    <v>132.41999999999999</v>
    <v>129.81</v>
    <v>122.64</v>
    <v>113.69</v>
    <v>125.8</v>
    <v>125.4</v>
    <v>125.96</v>
    <v>131.77000000000001</v>
    <v>137.32</v>
    <v>141.21</v>
    <v>140.28</v>
    <v>131.85</v>
    <v>136.75</v>
    <v>138.44999999999999</v>
    <v>141.88</v>
    <v>144.4</v>
    <v>141.47999999999999</v>
    <v>142.71</v>
    <v>143.13999999999999</v>
    <v>150.46</v>
    <v>152.5</v>
    <v>157.36000000000001</v>
    <v>160.44999999999999</v>
    <v>164.3</v>
    <v>160.88</v>
    <v>169.55</v>
    <v>164.4</v>
    <v>168.9</v>
    <v>176.69</v>
    <v>181.96</v>
    <v>185.65</v>
    <v>179.17</v>
    <v>187.34</v>
    <v>188.14</v>
    <v>189.54</v>
    <v>193.87</v>
    <v>197</v>
    <v>194.25</v>
    <v>201.96</v>
    <v>198.26</v>
    <v>202.99</v>
    <v>208.58</v>
    <v>206.87</v>
    <v>200.87</v>
    <v>212.21</v>
    <v>207.83</v>
    <v>209.85</v>
    <v>212.58</v>
    <v>207.22</v>
    <v>211.76</v>
    <v>198.75</v>
    <v>192.71</v>
    <v>209.05</v>
    <v>209.87</v>
    <v>204.87</v>
    <v>194.62</v>
    <v>194.51</v>
    <v>206.65</v>
  </a>
  <a r="1" c="61">
    <v>117.34</v>
    <v>119.24</v>
    <v>109.7</v>
    <v>103.46</v>
    <v>110.69</v>
    <v>105.79</v>
    <v>114.49</v>
    <v>118.89</v>
    <v>118.81</v>
    <v>126.25</v>
    <v>129.15</v>
    <v>133.62</v>
    <v>133.01</v>
    <v>136.94</v>
    <v>135.31</v>
    <v>132.41999999999999</v>
    <v>129.81</v>
    <v>122.64</v>
    <v>113.69</v>
    <v>125.8</v>
    <v>125.4</v>
    <v>125.96</v>
    <v>131.77000000000001</v>
    <v>137.32</v>
    <v>141.21</v>
    <v>140.28</v>
    <v>131.85</v>
    <v>136.75</v>
    <v>138.44999999999999</v>
    <v>141.88</v>
    <v>144.4</v>
    <v>141.47999999999999</v>
    <v>142.71</v>
    <v>143.13999999999999</v>
    <v>150.46</v>
    <v>152.5</v>
    <v>157.36000000000001</v>
    <v>160.44999999999999</v>
    <v>164.3</v>
    <v>160.88</v>
    <v>169.55</v>
    <v>164.4</v>
    <v>168.9</v>
    <v>176.69</v>
    <v>181.96</v>
    <v>185.65</v>
    <v>179.17</v>
    <v>187.34</v>
    <v>188.14</v>
    <v>189.54</v>
    <v>193.87</v>
    <v>197</v>
    <v>194.25</v>
    <v>201.96</v>
    <v>198.26</v>
    <v>202.99</v>
    <v>208.58</v>
    <v>206.87</v>
    <v>200.87</v>
    <v>212.21</v>
    <v>207.83</v>
  </a>
  <a r="1" c="61">
    <v>16.818300000000001</v>
    <v>15.2065</v>
    <v>15.6275</v>
    <v>16.239000000000001</v>
    <v>15.6495</v>
    <v>16.952000000000002</v>
    <v>16.122</v>
    <v>15.273</v>
    <v>16.931999999999999</v>
    <v>15.5175</v>
    <v>17.726500000000001</v>
    <v>19.007999999999999</v>
    <v>18.605</v>
    <v>21.088999999999999</v>
    <v>21.461500000000001</v>
    <v>21.704499999999999</v>
    <v>26.807500000000001</v>
    <v>25.644500000000001</v>
    <v>25.5945</v>
    <v>31.295000000000002</v>
    <v>33.24</v>
    <v>33.794499999999999</v>
    <v>29.35</v>
    <v>27.626000000000001</v>
    <v>29.681999999999999</v>
    <v>32.979500000000002</v>
    <v>36.139499999999998</v>
    <v>35.780999999999999</v>
    <v>37.9405</v>
    <v>38.457999999999998</v>
    <v>41.865499999999997</v>
    <v>39.491</v>
    <v>37.528500000000001</v>
    <v>37.493499999999997</v>
    <v>41.173999999999999</v>
    <v>42.252000000000002</v>
    <v>44.326999999999998</v>
    <v>46.249499999999998</v>
    <v>49.731000000000002</v>
    <v>48.4</v>
    <v>49.389000000000003</v>
    <v>49.03</v>
    <v>48.067500000000003</v>
    <v>55.264000000000003</v>
    <v>58.837499999999999</v>
    <v>58.473500000000001</v>
    <v>72.544499999999999</v>
    <v>75.622500000000002</v>
    <v>72.367000000000004</v>
    <v>78.3065</v>
    <v>81.480999999999995</v>
    <v>84.99</v>
    <v>88.872</v>
    <v>100.63549999999999</v>
    <v>100.15</v>
    <v>79.900499999999994</v>
    <v>84.508499999999998</v>
    <v>75.098500000000001</v>
    <v>85.936499999999995</v>
    <v>81.991500000000002</v>
    <v>89.037499999999994</v>
  </a>
  <a r="1" c="61">
    <v>13.3245</v>
    <v>12.6905</v>
    <v>13.46</v>
    <v>13.884499999999999</v>
    <v>15.061</v>
    <v>14.048999999999999</v>
    <v>15.632</v>
    <v>18.201499999999999</v>
    <v>19.681000000000001</v>
    <v>19.939499999999999</v>
    <v>17.9345</v>
    <v>18.105</v>
    <v>16.818300000000001</v>
    <v>15.2065</v>
    <v>15.6275</v>
    <v>16.239000000000001</v>
    <v>15.6495</v>
    <v>16.952000000000002</v>
    <v>16.122</v>
    <v>15.273</v>
    <v>16.931999999999999</v>
    <v>15.5175</v>
    <v>17.726500000000001</v>
    <v>19.007999999999999</v>
    <v>18.605</v>
    <v>21.088999999999999</v>
    <v>21.461500000000001</v>
    <v>21.704499999999999</v>
    <v>26.807500000000001</v>
    <v>25.644500000000001</v>
    <v>25.5945</v>
    <v>31.295000000000002</v>
    <v>33.24</v>
    <v>33.794499999999999</v>
    <v>29.35</v>
    <v>27.626000000000001</v>
    <v>29.681999999999999</v>
    <v>32.979500000000002</v>
    <v>36.139499999999998</v>
    <v>35.780999999999999</v>
    <v>37.9405</v>
    <v>38.457999999999998</v>
    <v>41.865499999999997</v>
    <v>39.491</v>
    <v>37.528500000000001</v>
    <v>37.493499999999997</v>
    <v>41.173999999999999</v>
    <v>42.252000000000002</v>
    <v>44.326999999999998</v>
    <v>46.249499999999998</v>
    <v>49.731000000000002</v>
    <v>48.4</v>
    <v>49.389000000000003</v>
    <v>49.03</v>
    <v>48.067500000000003</v>
    <v>55.264000000000003</v>
    <v>58.837499999999999</v>
    <v>58.473500000000001</v>
    <v>72.544499999999999</v>
    <v>75.622500000000002</v>
    <v>72.367000000000004</v>
  </a>
  <a r="1" c="61">
    <v>10.125500000000001</v>
    <v>11.595000000000001</v>
    <v>10.6455</v>
    <v>11.4175</v>
    <v>11.664999999999999</v>
    <v>12.413500000000001</v>
    <v>12.715999999999999</v>
    <v>11.6447</v>
    <v>12.602499999999999</v>
    <v>12.5435</v>
    <v>13.275</v>
    <v>13.2135</v>
    <v>13.3245</v>
    <v>12.6905</v>
    <v>13.46</v>
    <v>13.884499999999999</v>
    <v>15.061</v>
    <v>14.048999999999999</v>
    <v>15.632</v>
    <v>18.201499999999999</v>
    <v>19.681000000000001</v>
    <v>19.939499999999999</v>
    <v>17.9345</v>
    <v>18.105</v>
    <v>16.818300000000001</v>
    <v>15.2065</v>
    <v>15.6275</v>
    <v>16.239000000000001</v>
    <v>15.6495</v>
    <v>16.952000000000002</v>
    <v>16.122</v>
    <v>15.273</v>
    <v>16.931999999999999</v>
    <v>15.5175</v>
    <v>17.726500000000001</v>
    <v>19.007999999999999</v>
    <v>18.605</v>
    <v>21.088999999999999</v>
    <v>21.461500000000001</v>
    <v>21.704499999999999</v>
    <v>26.807500000000001</v>
    <v>25.644500000000001</v>
    <v>25.5945</v>
    <v>31.295000000000002</v>
    <v>33.24</v>
    <v>33.794499999999999</v>
    <v>29.35</v>
    <v>27.626000000000001</v>
    <v>29.681999999999999</v>
    <v>32.979500000000002</v>
    <v>36.139499999999998</v>
    <v>35.780999999999999</v>
    <v>37.9405</v>
    <v>38.457999999999998</v>
    <v>41.865499999999997</v>
    <v>39.491</v>
    <v>37.528500000000001</v>
    <v>37.493499999999997</v>
    <v>41.173999999999999</v>
    <v>42.252000000000002</v>
    <v>44.326999999999998</v>
  </a>
  <a r="1" c="61">
    <v>29.681999999999999</v>
    <v>32.979500000000002</v>
    <v>36.139499999999998</v>
    <v>35.780999999999999</v>
    <v>37.9405</v>
    <v>38.457999999999998</v>
    <v>41.865499999999997</v>
    <v>39.491</v>
    <v>37.528500000000001</v>
    <v>37.493499999999997</v>
    <v>41.173999999999999</v>
    <v>42.252000000000002</v>
    <v>44.326999999999998</v>
    <v>46.249499999999998</v>
    <v>49.731000000000002</v>
    <v>48.4</v>
    <v>49.389000000000003</v>
    <v>49.03</v>
    <v>48.067500000000003</v>
    <v>55.264000000000003</v>
    <v>58.837499999999999</v>
    <v>58.473500000000001</v>
    <v>72.544499999999999</v>
    <v>75.622500000000002</v>
    <v>72.367000000000004</v>
    <v>78.3065</v>
    <v>81.480999999999995</v>
    <v>84.99</v>
    <v>88.872</v>
    <v>100.63549999999999</v>
    <v>100.15</v>
    <v>79.900499999999994</v>
    <v>84.508499999999998</v>
    <v>75.098500000000001</v>
    <v>85.936499999999995</v>
    <v>81.991500000000002</v>
    <v>89.037499999999994</v>
    <v>96.325999999999993</v>
    <v>88.753500000000003</v>
    <v>94.6815</v>
    <v>93.338999999999999</v>
    <v>88.814499999999995</v>
    <v>86.795500000000004</v>
    <v>88.832999999999998</v>
    <v>90.04</v>
    <v>92.391999999999996</v>
    <v>100.43600000000001</v>
    <v>94.1875</v>
    <v>97.486000000000004</v>
    <v>123.7</v>
    <v>122.1185</v>
    <v>137.941</v>
    <v>158.23400000000001</v>
    <v>172.548</v>
    <v>157.4365</v>
    <v>151.8075</v>
    <v>158.40199999999999</v>
    <v>162.84649999999999</v>
    <v>160.31</v>
    <v>154.6465</v>
    <v>154.70400000000001</v>
  </a>
  <a r="1" c="61">
    <v>6.7885</v>
    <v>6.8550000000000004</v>
    <v>6.2729999999999997</v>
    <v>5.4630000000000001</v>
    <v>5.8944999999999999</v>
    <v>6.2415000000000003</v>
    <v>7.8529999999999998</v>
    <v>8.2614999999999998</v>
    <v>8.77</v>
    <v>9</v>
    <v>8.4819999999999993</v>
    <v>8.6645000000000003</v>
    <v>9.0065000000000008</v>
    <v>9.7904999999999998</v>
    <v>9.8345000000000002</v>
    <v>10.224500000000001</v>
    <v>11.125999999999999</v>
    <v>10.7615</v>
    <v>10.811500000000001</v>
    <v>10.6755</v>
    <v>9.6144999999999996</v>
    <v>8.6549999999999994</v>
    <v>9.7219999999999995</v>
    <v>8.9845000000000006</v>
    <v>10.125500000000001</v>
    <v>11.595000000000001</v>
    <v>10.6455</v>
    <v>11.4175</v>
    <v>11.664999999999999</v>
    <v>12.413500000000001</v>
    <v>12.715999999999999</v>
    <v>11.6447</v>
    <v>12.602499999999999</v>
    <v>12.5435</v>
    <v>13.275</v>
    <v>13.2135</v>
    <v>13.3245</v>
    <v>12.6905</v>
    <v>13.46</v>
    <v>13.884499999999999</v>
    <v>15.061</v>
    <v>14.048999999999999</v>
    <v>15.632</v>
    <v>18.201499999999999</v>
    <v>19.681000000000001</v>
    <v>19.939499999999999</v>
    <v>17.9345</v>
    <v>18.105</v>
    <v>16.818300000000001</v>
    <v>15.2065</v>
    <v>15.6275</v>
    <v>16.239000000000001</v>
    <v>15.6495</v>
    <v>16.952000000000002</v>
    <v>16.122</v>
    <v>15.273</v>
    <v>16.931999999999999</v>
    <v>15.5175</v>
    <v>17.726500000000001</v>
    <v>19.007999999999999</v>
    <v>18.605</v>
  </a>
  <a r="1" c="61">
    <v>72.367000000000004</v>
    <v>78.3065</v>
    <v>81.480999999999995</v>
    <v>84.99</v>
    <v>88.872</v>
    <v>100.63549999999999</v>
    <v>100.15</v>
    <v>79.900499999999994</v>
    <v>84.508499999999998</v>
    <v>75.098500000000001</v>
    <v>85.936499999999995</v>
    <v>81.991500000000002</v>
    <v>89.037499999999994</v>
    <v>96.325999999999993</v>
    <v>88.753500000000003</v>
    <v>94.6815</v>
    <v>93.338999999999999</v>
    <v>88.814499999999995</v>
    <v>86.795500000000004</v>
    <v>88.832999999999998</v>
    <v>90.04</v>
    <v>92.391999999999996</v>
    <v>100.43600000000001</v>
    <v>94.1875</v>
    <v>97.486000000000004</v>
    <v>123.7</v>
    <v>122.1185</v>
    <v>137.941</v>
    <v>158.23400000000001</v>
    <v>172.548</v>
    <v>157.4365</v>
    <v>151.8075</v>
    <v>158.40199999999999</v>
    <v>162.84649999999999</v>
    <v>160.31</v>
    <v>154.6465</v>
    <v>154.70400000000001</v>
    <v>173.37100000000001</v>
    <v>161.15350000000001</v>
    <v>172.00800000000001</v>
    <v>166.37950000000001</v>
    <v>173.5395</v>
    <v>164.25200000000001</v>
    <v>168.6215</v>
    <v>175.3535</v>
    <v>166.71700000000001</v>
    <v>149.5735</v>
    <v>153.56299999999999</v>
    <v>162.9975</v>
    <v>124.28149999999999</v>
    <v>120.20950000000001</v>
    <v>106.21</v>
    <v>134.94999999999999</v>
    <v>126.77</v>
    <v>113</v>
    <v>102.44</v>
    <v>96.54</v>
    <v>84</v>
    <v>103.13</v>
    <v>94.23</v>
    <v>103.29</v>
  </a>
  <a r="1" c="61">
    <v>18.605</v>
    <v>21.088999999999999</v>
    <v>21.461500000000001</v>
    <v>21.704499999999999</v>
    <v>26.807500000000001</v>
    <v>25.644500000000001</v>
    <v>25.5945</v>
    <v>31.295000000000002</v>
    <v>33.24</v>
    <v>33.794499999999999</v>
    <v>29.35</v>
    <v>27.626000000000001</v>
    <v>29.681999999999999</v>
    <v>32.979500000000002</v>
    <v>36.139499999999998</v>
    <v>35.780999999999999</v>
    <v>37.9405</v>
    <v>38.457999999999998</v>
    <v>41.865499999999997</v>
    <v>39.491</v>
    <v>37.528500000000001</v>
    <v>37.493499999999997</v>
    <v>41.173999999999999</v>
    <v>42.252000000000002</v>
    <v>44.326999999999998</v>
    <v>46.249499999999998</v>
    <v>49.731000000000002</v>
    <v>48.4</v>
    <v>49.389000000000003</v>
    <v>49.03</v>
    <v>48.067500000000003</v>
    <v>55.264000000000003</v>
    <v>58.837499999999999</v>
    <v>58.473500000000001</v>
    <v>72.544499999999999</v>
    <v>75.622500000000002</v>
    <v>72.367000000000004</v>
    <v>78.3065</v>
    <v>81.480999999999995</v>
    <v>84.99</v>
    <v>88.872</v>
    <v>100.63549999999999</v>
    <v>100.15</v>
    <v>79.900499999999994</v>
    <v>84.508499999999998</v>
    <v>75.098500000000001</v>
    <v>85.936499999999995</v>
    <v>81.991500000000002</v>
    <v>89.037499999999994</v>
    <v>96.325999999999993</v>
    <v>88.753500000000003</v>
    <v>94.6815</v>
    <v>93.338999999999999</v>
    <v>88.814499999999995</v>
    <v>86.795500000000004</v>
    <v>88.832999999999998</v>
    <v>90.04</v>
    <v>92.391999999999996</v>
    <v>100.43600000000001</v>
    <v>94.1875</v>
    <v>97.486000000000004</v>
  </a>
  <a r="1" c="61">
    <v>9.0065000000000008</v>
    <v>9.7904999999999998</v>
    <v>9.8345000000000002</v>
    <v>10.224500000000001</v>
    <v>11.125999999999999</v>
    <v>10.7615</v>
    <v>10.811500000000001</v>
    <v>10.6755</v>
    <v>9.6144999999999996</v>
    <v>8.6549999999999994</v>
    <v>9.7219999999999995</v>
    <v>8.9845000000000006</v>
    <v>10.125500000000001</v>
    <v>11.595000000000001</v>
    <v>10.6455</v>
    <v>11.4175</v>
    <v>11.664999999999999</v>
    <v>12.413500000000001</v>
    <v>12.715999999999999</v>
    <v>11.6447</v>
    <v>12.602499999999999</v>
    <v>12.5435</v>
    <v>13.275</v>
    <v>13.2135</v>
    <v>13.3245</v>
    <v>12.6905</v>
    <v>13.46</v>
    <v>13.884499999999999</v>
    <v>15.061</v>
    <v>14.048999999999999</v>
    <v>15.632</v>
    <v>18.201499999999999</v>
    <v>19.681000000000001</v>
    <v>19.939499999999999</v>
    <v>17.9345</v>
    <v>18.105</v>
    <v>16.818300000000001</v>
    <v>15.2065</v>
    <v>15.6275</v>
    <v>16.239000000000001</v>
    <v>15.6495</v>
    <v>16.952000000000002</v>
    <v>16.122</v>
    <v>15.273</v>
    <v>16.931999999999999</v>
    <v>15.5175</v>
    <v>17.726500000000001</v>
    <v>19.007999999999999</v>
    <v>18.605</v>
    <v>21.088999999999999</v>
    <v>21.461500000000001</v>
    <v>21.704499999999999</v>
    <v>26.807500000000001</v>
    <v>25.644500000000001</v>
    <v>25.5945</v>
    <v>31.295000000000002</v>
    <v>33.24</v>
    <v>33.794499999999999</v>
    <v>29.35</v>
    <v>27.626000000000001</v>
    <v>29.681999999999999</v>
  </a>
  <a r="1" c="61">
    <v>89.037499999999994</v>
    <v>96.325999999999993</v>
    <v>88.753500000000003</v>
    <v>94.6815</v>
    <v>93.338999999999999</v>
    <v>88.814499999999995</v>
    <v>86.795500000000004</v>
    <v>88.832999999999998</v>
    <v>90.04</v>
    <v>92.391999999999996</v>
    <v>100.43600000000001</v>
    <v>94.1875</v>
    <v>97.486000000000004</v>
    <v>123.7</v>
    <v>122.1185</v>
    <v>137.941</v>
    <v>158.23400000000001</v>
    <v>172.548</v>
    <v>157.4365</v>
    <v>151.8075</v>
    <v>158.40199999999999</v>
    <v>162.84649999999999</v>
    <v>160.31</v>
    <v>154.6465</v>
    <v>154.70400000000001</v>
    <v>173.37100000000001</v>
    <v>161.15350000000001</v>
    <v>172.00800000000001</v>
    <v>166.37950000000001</v>
    <v>173.5395</v>
    <v>164.25200000000001</v>
    <v>168.6215</v>
    <v>175.3535</v>
    <v>166.71700000000001</v>
    <v>149.5735</v>
    <v>153.56299999999999</v>
    <v>162.9975</v>
    <v>124.28149999999999</v>
    <v>120.20950000000001</v>
    <v>106.21</v>
    <v>134.94999999999999</v>
    <v>126.77</v>
    <v>113</v>
    <v>102.44</v>
    <v>96.54</v>
    <v>84</v>
    <v>103.13</v>
    <v>94.23</v>
    <v>103.29</v>
    <v>105.45</v>
    <v>120.58</v>
    <v>130.36000000000001</v>
    <v>133.68</v>
    <v>138.01</v>
    <v>127.12</v>
    <v>133.09</v>
    <v>146.09</v>
    <v>151.94</v>
    <v>155.19999999999999</v>
    <v>176.76</v>
    <v>180.38</v>
  </a>
  <a r="1" c="61">
    <v>44.326999999999998</v>
    <v>46.249499999999998</v>
    <v>49.731000000000002</v>
    <v>48.4</v>
    <v>49.389000000000003</v>
    <v>49.03</v>
    <v>48.067500000000003</v>
    <v>55.264000000000003</v>
    <v>58.837499999999999</v>
    <v>58.473500000000001</v>
    <v>72.544499999999999</v>
    <v>75.622500000000002</v>
    <v>72.367000000000004</v>
    <v>78.3065</v>
    <v>81.480999999999995</v>
    <v>84.99</v>
    <v>88.872</v>
    <v>100.63549999999999</v>
    <v>100.15</v>
    <v>79.900499999999994</v>
    <v>84.508499999999998</v>
    <v>75.098500000000001</v>
    <v>85.936499999999995</v>
    <v>81.991500000000002</v>
    <v>89.037499999999994</v>
    <v>96.325999999999993</v>
    <v>88.753500000000003</v>
    <v>94.6815</v>
    <v>93.338999999999999</v>
    <v>88.814499999999995</v>
    <v>86.795500000000004</v>
    <v>88.832999999999998</v>
    <v>90.04</v>
    <v>92.391999999999996</v>
    <v>100.43600000000001</v>
    <v>94.1875</v>
    <v>97.486000000000004</v>
    <v>123.7</v>
    <v>122.1185</v>
    <v>137.941</v>
    <v>158.23400000000001</v>
    <v>172.548</v>
    <v>157.4365</v>
    <v>151.8075</v>
    <v>158.40199999999999</v>
    <v>162.84649999999999</v>
    <v>160.31</v>
    <v>154.6465</v>
    <v>154.70400000000001</v>
    <v>173.37100000000001</v>
    <v>161.15350000000001</v>
    <v>172.00800000000001</v>
    <v>166.37950000000001</v>
    <v>173.5395</v>
    <v>164.25200000000001</v>
    <v>168.6215</v>
    <v>175.3535</v>
    <v>166.71700000000001</v>
    <v>149.5735</v>
    <v>153.56299999999999</v>
    <v>162.9975</v>
  </a>
  <a r="1" c="61">
    <v>97.486000000000004</v>
    <v>123.7</v>
    <v>122.1185</v>
    <v>137.941</v>
    <v>158.23400000000001</v>
    <v>172.548</v>
    <v>157.4365</v>
    <v>151.8075</v>
    <v>158.40199999999999</v>
    <v>162.84649999999999</v>
    <v>160.31</v>
    <v>154.6465</v>
    <v>154.70400000000001</v>
    <v>173.37100000000001</v>
    <v>161.15350000000001</v>
    <v>172.00800000000001</v>
    <v>166.37950000000001</v>
    <v>173.5395</v>
    <v>164.25200000000001</v>
    <v>168.6215</v>
    <v>175.3535</v>
    <v>166.71700000000001</v>
    <v>149.5735</v>
    <v>153.56299999999999</v>
    <v>162.9975</v>
    <v>124.28149999999999</v>
    <v>120.20950000000001</v>
    <v>106.21</v>
    <v>134.94999999999999</v>
    <v>126.77</v>
    <v>113</v>
    <v>102.44</v>
    <v>96.54</v>
    <v>84</v>
    <v>103.13</v>
    <v>94.23</v>
    <v>103.29</v>
    <v>105.45</v>
    <v>120.58</v>
    <v>130.36000000000001</v>
    <v>133.68</v>
    <v>138.01</v>
    <v>127.12</v>
    <v>133.09</v>
    <v>146.09</v>
    <v>151.94</v>
    <v>155.19999999999999</v>
    <v>176.76</v>
    <v>180.38</v>
    <v>175</v>
    <v>176.44</v>
    <v>193.25</v>
    <v>186.98</v>
    <v>178.5</v>
    <v>186.33</v>
    <v>186.4</v>
    <v>207.89</v>
    <v>219.39</v>
    <v>237.68</v>
    <v>212.28</v>
    <v>190.26</v>
  </a>
</arrayData>
</file>

<file path=xl/richData/rdrichvalue.xml><?xml version="1.0" encoding="utf-8"?>
<rvData xmlns="http://schemas.microsoft.com/office/spreadsheetml/2017/richdata" count="564">
  <rv s="0">
    <fb>43891</fb>
    <v>0</v>
  </rv>
  <rv s="0">
    <fb>97.486000000000004</fb>
    <v>1</v>
  </rv>
  <rv s="0">
    <fb>258.39999999999998</fb>
    <v>1</v>
  </rv>
  <rv s="0">
    <fb>43922</fb>
    <v>0</v>
  </rv>
  <rv s="0">
    <fb>123.7</fb>
    <v>1</v>
  </rv>
  <rv s="0">
    <fb>291.16000000000003</fb>
    <v>1</v>
  </rv>
  <rv s="0">
    <fb>43952</fb>
    <v>0</v>
  </rv>
  <rv s="0">
    <fb>122.1185</fb>
    <v>1</v>
  </rv>
  <rv s="0">
    <fb>305.18</fb>
    <v>1</v>
  </rv>
  <rv s="0">
    <fb>43983</fb>
    <v>0</v>
  </rv>
  <rv s="0">
    <fb>137.941</fb>
    <v>1</v>
  </rv>
  <rv s="0">
    <fb>309.69</fb>
    <v>1</v>
  </rv>
  <rv s="0">
    <fb>44013</fb>
    <v>0</v>
  </rv>
  <rv s="0">
    <fb>158.23400000000001</fb>
    <v>1</v>
  </rv>
  <rv s="0">
    <fb>327.82</fb>
    <v>1</v>
  </rv>
  <rv s="0">
    <fb>44044</fb>
    <v>0</v>
  </rv>
  <rv s="0">
    <fb>172.548</fb>
    <v>1</v>
  </rv>
  <rv s="0">
    <fb>350.77</fb>
    <v>1</v>
  </rv>
  <rv s="0">
    <fb>44075</fb>
    <v>0</v>
  </rv>
  <rv s="0">
    <fb>157.4365</fb>
    <v>1</v>
  </rv>
  <rv s="0">
    <fb>336.06</fb>
    <v>1</v>
  </rv>
  <rv s="0">
    <fb>44105</fb>
    <v>0</v>
  </rv>
  <rv s="0">
    <fb>151.8075</fb>
    <v>1</v>
  </rv>
  <rv s="0">
    <fb>327.62</fb>
    <v>1</v>
  </rv>
  <rv s="0">
    <fb>44136</fb>
    <v>0</v>
  </rv>
  <rv s="0">
    <fb>158.40199999999999</fb>
    <v>1</v>
  </rv>
  <rv s="0">
    <fb>363.32</fb>
    <v>1</v>
  </rv>
  <rv s="0">
    <fb>44166</fb>
    <v>0</v>
  </rv>
  <rv s="0">
    <fb>162.84649999999999</fb>
    <v>1</v>
  </rv>
  <rv s="0">
    <fb>375.39</fb>
    <v>1</v>
  </rv>
  <rv s="0">
    <fb>44197</fb>
    <v>0</v>
  </rv>
  <rv s="0">
    <fb>160.31</fb>
    <v>1</v>
  </rv>
  <rv s="0">
    <fb>371.52</fb>
    <v>1</v>
  </rv>
  <rv s="0">
    <fb>44228</fb>
    <v>0</v>
  </rv>
  <rv s="0">
    <fb>154.6465</fb>
    <v>1</v>
  </rv>
  <rv s="0">
    <fb>381.77</fb>
    <v>1</v>
  </rv>
  <rv s="0">
    <fb>44256</fb>
    <v>0</v>
  </rv>
  <rv s="0">
    <fb>154.70400000000001</fb>
    <v>1</v>
  </rv>
  <rv s="0">
    <fb>397.82</fb>
    <v>1</v>
  </rv>
  <rv s="0">
    <fb>44287</fb>
    <v>0</v>
  </rv>
  <rv s="0">
    <fb>173.37100000000001</fb>
    <v>1</v>
  </rv>
  <rv s="0">
    <fb>418.88</fb>
    <v>1</v>
  </rv>
  <rv s="0">
    <fb>44317</fb>
    <v>0</v>
  </rv>
  <rv s="0">
    <fb>161.15350000000001</fb>
    <v>1</v>
  </rv>
  <rv s="0">
    <fb>421.65</fb>
    <v>1</v>
  </rv>
  <rv s="0">
    <fb>44348</fb>
    <v>0</v>
  </rv>
  <rv s="0">
    <fb>172.00800000000001</fb>
    <v>1</v>
  </rv>
  <rv s="0">
    <fb>429.92</fb>
    <v>1</v>
  </rv>
  <rv s="0">
    <fb>44378</fb>
    <v>0</v>
  </rv>
  <rv s="0">
    <fb>166.37950000000001</fb>
    <v>1</v>
  </rv>
  <rv s="0">
    <fb>440.4</fb>
    <v>1</v>
  </rv>
  <rv s="0">
    <fb>44409</fb>
    <v>0</v>
  </rv>
  <rv s="0">
    <fb>173.5395</fb>
    <v>1</v>
  </rv>
  <rv s="0">
    <fb>453.71</fb>
    <v>1</v>
  </rv>
  <rv s="0">
    <fb>44440</fb>
    <v>0</v>
  </rv>
  <rv s="0">
    <fb>164.25200000000001</fb>
    <v>1</v>
  </rv>
  <rv s="0">
    <fb>430.82</fb>
    <v>1</v>
  </rv>
  <rv s="0">
    <fb>44470</fb>
    <v>0</v>
  </rv>
  <rv s="0">
    <fb>168.6215</fb>
    <v>1</v>
  </rv>
  <rv s="0">
    <fb>460.99</fb>
    <v>1</v>
  </rv>
  <rv s="0">
    <fb>44501</fb>
    <v>0</v>
  </rv>
  <rv s="0">
    <fb>175.3535</fb>
    <v>1</v>
  </rv>
  <rv s="0">
    <fb>457.63</fb>
    <v>1</v>
  </rv>
  <rv s="0">
    <fb>44531</fb>
    <v>0</v>
  </rv>
  <rv s="0">
    <fb>166.71700000000001</fb>
    <v>1</v>
  </rv>
  <rv s="0">
    <fb>476.99</fb>
    <v>1</v>
  </rv>
  <rv s="0">
    <fb>44562</fb>
    <v>0</v>
  </rv>
  <rv s="0">
    <fb>149.5735</fb>
    <v>1</v>
  </rv>
  <rv s="0">
    <fb>451.77</fb>
    <v>1</v>
  </rv>
  <rv s="0">
    <fb>44593</fb>
    <v>0</v>
  </rv>
  <rv s="0">
    <fb>153.56299999999999</fb>
    <v>1</v>
  </rv>
  <rv s="0">
    <fb>438.72</fb>
    <v>1</v>
  </rv>
  <rv s="0">
    <fb>44621</fb>
    <v>0</v>
  </rv>
  <rv s="0">
    <fb>162.9975</fb>
    <v>1</v>
  </rv>
  <rv s="0">
    <fb>453.69</fb>
    <v>1</v>
  </rv>
  <rv s="0">
    <fb>44652</fb>
    <v>0</v>
  </rv>
  <rv s="0">
    <fb>124.28149999999999</fb>
    <v>1</v>
  </rv>
  <rv s="0">
    <fb>413.56</fb>
    <v>1</v>
  </rv>
  <rv s="0">
    <fb>44682</fb>
    <v>0</v>
  </rv>
  <rv s="0">
    <fb>120.20950000000001</fb>
    <v>1</v>
  </rv>
  <rv s="0">
    <fb>414.87</fb>
    <v>1</v>
  </rv>
  <rv s="0">
    <fb>44713</fb>
    <v>0</v>
  </rv>
  <rv s="0">
    <fb>106.21</fb>
    <v>1</v>
  </rv>
  <rv s="0">
    <fb>379.15</fb>
    <v>1</v>
  </rv>
  <rv s="0">
    <fb>44743</fb>
    <v>0</v>
  </rv>
  <rv s="0">
    <fb>134.94999999999999</fb>
    <v>1</v>
  </rv>
  <rv s="0">
    <fb>414.28</fb>
    <v>1</v>
  </rv>
  <rv s="0">
    <fb>44774</fb>
    <v>0</v>
  </rv>
  <rv s="0">
    <fb>126.77</fb>
    <v>1</v>
  </rv>
  <rv s="0">
    <fb>397.18</fb>
    <v>1</v>
  </rv>
  <rv s="0">
    <fb>44805</fb>
    <v>0</v>
  </rv>
  <rv s="0">
    <fb>113</fb>
    <v>1</v>
  </rv>
  <rv s="0">
    <fb>358.65</fb>
    <v>1</v>
  </rv>
  <rv s="0">
    <fb>44835</fb>
    <v>0</v>
  </rv>
  <rv s="0">
    <fb>102.44</fb>
    <v>1</v>
  </rv>
  <rv s="0">
    <fb>387.79</fb>
    <v>1</v>
  </rv>
  <rv s="0">
    <fb>44866</fb>
    <v>0</v>
  </rv>
  <rv s="0">
    <fb>96.54</fb>
    <v>1</v>
  </rv>
  <rv s="0">
    <fb>409.32</fb>
    <v>1</v>
  </rv>
  <rv s="0">
    <fb>44896</fb>
    <v>0</v>
  </rv>
  <rv s="0">
    <fb>84</fb>
    <v>1</v>
  </rv>
  <rv s="0">
    <fb>384.21</fb>
    <v>1</v>
  </rv>
  <rv s="0">
    <fb>44927</fb>
    <v>0</v>
  </rv>
  <rv s="0">
    <fb>103.13</fb>
    <v>1</v>
  </rv>
  <rv s="0">
    <fb>408.31</fb>
    <v>1</v>
  </rv>
  <rv s="0">
    <fb>44958</fb>
    <v>0</v>
  </rv>
  <rv s="0">
    <fb>94.23</fb>
    <v>1</v>
  </rv>
  <rv s="0">
    <fb>397.97</fb>
    <v>1</v>
  </rv>
  <rv s="0">
    <fb>44986</fb>
    <v>0</v>
  </rv>
  <rv s="0">
    <fb>103.29</fb>
    <v>1</v>
  </rv>
  <rv s="0">
    <fb>411.08</fb>
    <v>1</v>
  </rv>
  <rv s="0">
    <fb>45017</fb>
    <v>0</v>
  </rv>
  <rv s="0">
    <fb>105.45</fb>
    <v>1</v>
  </rv>
  <rv s="0">
    <fb>417.66</fb>
    <v>1</v>
  </rv>
  <rv s="0">
    <fb>45047</fb>
    <v>0</v>
  </rv>
  <rv s="0">
    <fb>120.58</fb>
    <v>1</v>
  </rv>
  <rv s="0">
    <fb>419.43</fb>
    <v>1</v>
  </rv>
  <rv s="0">
    <fb>45078</fb>
    <v>0</v>
  </rv>
  <rv s="0">
    <fb>130.36000000000001</fb>
    <v>1</v>
  </rv>
  <rv s="0">
    <fb>445.71</fb>
    <v>1</v>
  </rv>
  <rv s="0">
    <fb>45108</fb>
    <v>0</v>
  </rv>
  <rv s="0">
    <fb>133.68</fb>
    <v>1</v>
  </rv>
  <rv s="0">
    <fb>460.18</fb>
    <v>1</v>
  </rv>
  <rv s="0">
    <fb>45139</fb>
    <v>0</v>
  </rv>
  <rv s="0">
    <fb>138.01</fb>
    <v>1</v>
  </rv>
  <rv s="0">
    <fb>452.69</fb>
    <v>1</v>
  </rv>
  <rv s="0">
    <fb>45170</fb>
    <v>0</v>
  </rv>
  <rv s="0">
    <fb>127.12</fb>
    <v>1</v>
  </rv>
  <rv s="0">
    <fb>429.43</fb>
    <v>1</v>
  </rv>
  <rv s="0">
    <fb>45200</fb>
    <v>0</v>
  </rv>
  <rv s="0">
    <fb>133.09</fb>
    <v>1</v>
  </rv>
  <rv s="0">
    <fb>419.94</fb>
    <v>1</v>
  </rv>
  <rv s="0">
    <fb>45231</fb>
    <v>0</v>
  </rv>
  <rv s="0">
    <fb>146.09</fb>
    <v>1</v>
  </rv>
  <rv s="0">
    <fb>458.42</fb>
    <v>1</v>
  </rv>
  <rv s="0">
    <fb>45261</fb>
    <v>0</v>
  </rv>
  <rv s="0">
    <fb>151.94</fb>
    <v>1</v>
  </rv>
  <rv s="0">
    <fb>477.63</fb>
    <v>1</v>
  </rv>
  <rv s="0">
    <fb>45292</fb>
    <v>0</v>
  </rv>
  <rv s="0">
    <fb>155.19999999999999</fb>
    <v>1</v>
  </rv>
  <rv s="0">
    <fb>485.2</fb>
    <v>1</v>
  </rv>
  <rv s="0">
    <fb>45323</fb>
    <v>0</v>
  </rv>
  <rv s="0">
    <fb>176.76</fb>
    <v>1</v>
  </rv>
  <rv s="0">
    <fb>510.45</fb>
    <v>1</v>
  </rv>
  <rv s="0">
    <fb>45352</fb>
    <v>0</v>
  </rv>
  <rv s="0">
    <fb>180.38</fb>
    <v>1</v>
  </rv>
  <rv s="0">
    <fb>525.73</fb>
    <v>1</v>
  </rv>
  <rv s="0">
    <fb>45383</fb>
    <v>0</v>
  </rv>
  <rv s="0">
    <fb>175</fb>
    <v>1</v>
  </rv>
  <rv s="0">
    <fb>504.44</fb>
    <v>1</v>
  </rv>
  <rv s="0">
    <fb>45413</fb>
    <v>0</v>
  </rv>
  <rv s="0">
    <fb>176.44</fb>
    <v>1</v>
  </rv>
  <rv s="0">
    <fb>529.96</fb>
    <v>1</v>
  </rv>
  <rv s="0">
    <fb>45444</fb>
    <v>0</v>
  </rv>
  <rv s="0">
    <fb>193.25</fb>
    <v>1</v>
  </rv>
  <rv s="0">
    <fb>547.23</fb>
    <v>1</v>
  </rv>
  <rv s="0">
    <fb>45474</fb>
    <v>0</v>
  </rv>
  <rv s="0">
    <fb>186.98</fb>
    <v>1</v>
  </rv>
  <rv s="0">
    <fb>553.32000000000005</fb>
    <v>1</v>
  </rv>
  <rv s="0">
    <fb>45505</fb>
    <v>0</v>
  </rv>
  <rv s="0">
    <fb>178.5</fb>
    <v>1</v>
  </rv>
  <rv s="0">
    <fb>566.75</fb>
    <v>1</v>
  </rv>
  <rv s="0">
    <fb>45536</fb>
    <v>0</v>
  </rv>
  <rv s="0">
    <fb>186.33</fb>
    <v>1</v>
  </rv>
  <rv s="0">
    <fb>576.82000000000005</fb>
    <v>1</v>
  </rv>
  <rv s="0">
    <fb>45566</fb>
    <v>0</v>
  </rv>
  <rv s="0">
    <fb>186.4</fb>
    <v>1</v>
  </rv>
  <rv s="0">
    <fb>571.24</fb>
    <v>1</v>
  </rv>
  <rv s="0">
    <fb>45597</fb>
    <v>0</v>
  </rv>
  <rv s="0">
    <fb>207.89</fb>
    <v>1</v>
  </rv>
  <rv s="0">
    <fb>605.07000000000005</fb>
    <v>1</v>
  </rv>
  <rv s="0">
    <fb>45627</fb>
    <v>0</v>
  </rv>
  <rv s="0">
    <fb>219.39</fb>
    <v>1</v>
  </rv>
  <rv s="0">
    <fb>588.67999999999995</fb>
    <v>1</v>
  </rv>
  <rv s="0">
    <fb>45658</fb>
    <v>0</v>
  </rv>
  <rv s="0">
    <fb>237.68</fb>
    <v>1</v>
  </rv>
  <rv s="0">
    <fb>604.66</fb>
    <v>1</v>
  </rv>
  <rv s="0">
    <fb>45689</fb>
    <v>0</v>
  </rv>
  <rv s="0">
    <fb>212.28</fb>
    <v>1</v>
  </rv>
  <rv s="0">
    <fb>597.04</fb>
    <v>1</v>
  </rv>
  <rv s="0">
    <fb>45717</fb>
    <v>0</v>
  </rv>
  <rv s="0">
    <fb>190.26</fb>
    <v>1</v>
  </rv>
  <rv s="0">
    <fb>561.9</fb>
    <v>1</v>
  </rv>
  <rv s="0">
    <fb>43525</fb>
    <v>0</v>
  </rv>
  <rv s="0">
    <fb>89.037499999999994</fb>
    <v>1</v>
  </rv>
  <rv s="0">
    <fb>284.56</fb>
    <v>1</v>
  </rv>
  <rv s="0">
    <fb>43556</fb>
    <v>0</v>
  </rv>
  <rv s="0">
    <fb>96.325999999999993</fb>
    <v>1</v>
  </rv>
  <rv s="0">
    <fb>295.94</fb>
    <v>1</v>
  </rv>
  <rv s="0">
    <fb>43586</fb>
    <v>0</v>
  </rv>
  <rv s="0">
    <fb>88.753500000000003</fb>
    <v>1</v>
  </rv>
  <rv s="0">
    <fb>277.3</fb>
    <v>1</v>
  </rv>
  <rv s="0">
    <fb>43617</fb>
    <v>0</v>
  </rv>
  <rv s="0">
    <fb>94.6815</fb>
    <v>1</v>
  </rv>
  <rv s="0">
    <fb>294.75</fb>
    <v>1</v>
  </rv>
  <rv s="0">
    <fb>43647</fb>
    <v>0</v>
  </rv>
  <rv s="0">
    <fb>93.338999999999999</fb>
    <v>1</v>
  </rv>
  <rv s="0">
    <fb>299.23</fb>
    <v>1</v>
  </rv>
  <rv s="0">
    <fb>43678</fb>
    <v>0</v>
  </rv>
  <rv s="0">
    <fb>88.814499999999995</fb>
    <v>1</v>
  </rv>
  <rv s="0">
    <fb>294.27</fb>
    <v>1</v>
  </rv>
  <rv s="0">
    <fb>43709</fb>
    <v>0</v>
  </rv>
  <rv s="0">
    <fb>86.795500000000004</fb>
    <v>1</v>
  </rv>
  <rv s="0">
    <fb>298.52</fb>
    <v>1</v>
  </rv>
  <rv s="0">
    <fb>43739</fb>
    <v>0</v>
  </rv>
  <rv s="0">
    <fb>88.832999999999998</fb>
    <v>1</v>
  </rv>
  <rv s="0">
    <fb>304.97000000000003</fb>
    <v>1</v>
  </rv>
  <rv s="0">
    <fb>43770</fb>
    <v>0</v>
  </rv>
  <rv s="0">
    <fb>90.04</fb>
    <v>1</v>
  </rv>
  <rv s="0">
    <fb>316.06</fb>
    <v>1</v>
  </rv>
  <rv s="0">
    <fb>43800</fb>
    <v>0</v>
  </rv>
  <rv s="0">
    <fb>92.391999999999996</fb>
    <v>1</v>
  </rv>
  <rv s="0">
    <fb>323.24</fb>
    <v>1</v>
  </rv>
  <rv s="0">
    <fb>43831</fb>
    <v>0</v>
  </rv>
  <rv s="0">
    <fb>100.43600000000001</fb>
    <v>1</v>
  </rv>
  <rv s="0">
    <fb>43862</fb>
    <v>0</v>
  </rv>
  <rv s="0">
    <fb>94.1875</fb>
    <v>1</v>
  </rv>
  <rv s="0">
    <fb>295.91000000000003</fb>
    <v>1</v>
  </rv>
  <rv s="0">
    <fb>43160</fb>
    <v>0</v>
  </rv>
  <rv s="0">
    <fb>72.367000000000004</fb>
    <v>1</v>
  </rv>
  <rv s="0">
    <fb>265.37</fb>
    <v>1</v>
  </rv>
  <rv s="0">
    <fb>43191</fb>
    <v>0</v>
  </rv>
  <rv s="0">
    <fb>78.3065</fb>
    <v>1</v>
  </rv>
  <rv s="0">
    <fb>266.31</fb>
    <v>1</v>
  </rv>
  <rv s="0">
    <fb>43221</fb>
    <v>0</v>
  </rv>
  <rv s="0">
    <fb>81.480999999999995</fb>
    <v>1</v>
  </rv>
  <rv s="0">
    <fb>272.73</fb>
    <v>1</v>
  </rv>
  <rv s="0">
    <fb>43252</fb>
    <v>0</v>
  </rv>
  <rv s="0">
    <fb>84.99</fb>
    <v>1</v>
  </rv>
  <rv s="0">
    <fb>273.05</fb>
    <v>1</v>
  </rv>
  <rv s="0">
    <fb>43282</fb>
    <v>0</v>
  </rv>
  <rv s="0">
    <fb>88.872</fb>
    <v>1</v>
  </rv>
  <rv s="0">
    <fb>283.27999999999997</fb>
    <v>1</v>
  </rv>
  <rv s="0">
    <fb>43313</fb>
    <v>0</v>
  </rv>
  <rv s="0">
    <fb>100.63549999999999</fb>
    <v>1</v>
  </rv>
  <rv s="0">
    <fb>292.44</fb>
    <v>1</v>
  </rv>
  <rv s="0">
    <fb>43344</fb>
    <v>0</v>
  </rv>
  <rv s="0">
    <fb>100.15</fb>
    <v>1</v>
  </rv>
  <rv s="0">
    <fb>292.73</fb>
    <v>1</v>
  </rv>
  <rv s="0">
    <fb>43374</fb>
    <v>0</v>
  </rv>
  <rv s="0">
    <fb>79.900499999999994</fb>
    <v>1</v>
  </rv>
  <rv s="0">
    <fb>272.76</fb>
    <v>1</v>
  </rv>
  <rv s="0">
    <fb>43405</fb>
    <v>0</v>
  </rv>
  <rv s="0">
    <fb>84.508499999999998</fb>
    <v>1</v>
  </rv>
  <rv s="0">
    <fb>278</fb>
    <v>1</v>
  </rv>
  <rv s="0">
    <fb>43435</fb>
    <v>0</v>
  </rv>
  <rv s="0">
    <fb>75.098500000000001</fb>
    <v>1</v>
  </rv>
  <rv s="0">
    <fb>251.61</fb>
    <v>1</v>
  </rv>
  <rv s="0">
    <fb>43466</fb>
    <v>0</v>
  </rv>
  <rv s="0">
    <fb>85.936499999999995</fb>
    <v>1</v>
  </rv>
  <rv s="0">
    <fb>271.55</fb>
    <v>1</v>
  </rv>
  <rv s="0">
    <fb>43497</fb>
    <v>0</v>
  </rv>
  <rv s="0">
    <fb>81.991500000000002</fb>
    <v>1</v>
  </rv>
  <rv s="0">
    <fb>280.32</fb>
    <v>1</v>
  </rv>
  <rv s="0">
    <fb>42795</fb>
    <v>0</v>
  </rv>
  <rv s="0">
    <fb>44.326999999999998</fb>
    <v>1</v>
  </rv>
  <rv s="0">
    <fb>237.27</fb>
    <v>1</v>
  </rv>
  <rv s="0">
    <fb>42826</fb>
    <v>0</v>
  </rv>
  <rv s="0">
    <fb>46.249499999999998</fb>
    <v>1</v>
  </rv>
  <rv s="0">
    <fb>239.56</fb>
    <v>1</v>
  </rv>
  <rv s="0">
    <fb>42856</fb>
    <v>0</v>
  </rv>
  <rv s="0">
    <fb>49.731000000000002</fb>
    <v>1</v>
  </rv>
  <rv s="0">
    <fb>242.9</fb>
    <v>1</v>
  </rv>
  <rv s="0">
    <fb>42887</fb>
    <v>0</v>
  </rv>
  <rv s="0">
    <fb>48.4</fb>
    <v>1</v>
  </rv>
  <rv s="0">
    <fb>243.41</fb>
    <v>1</v>
  </rv>
  <rv s="0">
    <fb>42917</fb>
    <v>0</v>
  </rv>
  <rv s="0">
    <fb>49.389000000000003</fb>
    <v>1</v>
  </rv>
  <rv s="0">
    <fb>248.46</fb>
    <v>1</v>
  </rv>
  <rv s="0">
    <fb>42948</fb>
    <v>0</v>
  </rv>
  <rv s="0">
    <fb>49.03</fb>
    <v>1</v>
  </rv>
  <rv s="0">
    <fb>249.14</fb>
    <v>1</v>
  </rv>
  <rv s="0">
    <fb>42979</fb>
    <v>0</v>
  </rv>
  <rv s="0">
    <fb>48.067500000000003</fb>
    <v>1</v>
  </rv>
  <rv s="0">
    <fb>252.93</fb>
    <v>1</v>
  </rv>
  <rv s="0">
    <fb>43009</fb>
    <v>0</v>
  </rv>
  <rv s="0">
    <fb>55.264000000000003</fb>
    <v>1</v>
  </rv>
  <rv s="0">
    <fb>258.81</fb>
    <v>1</v>
  </rv>
  <rv s="0">
    <fb>43040</fb>
    <v>0</v>
  </rv>
  <rv s="0">
    <fb>58.837499999999999</fb>
    <v>1</v>
  </rv>
  <rv s="0">
    <fb>266.89</fb>
    <v>1</v>
  </rv>
  <rv s="0">
    <fb>43070</fb>
    <v>0</v>
  </rv>
  <rv s="0">
    <fb>58.473500000000001</fb>
    <v>1</v>
  </rv>
  <rv s="0">
    <fb>268.85000000000002</fb>
    <v>1</v>
  </rv>
  <rv s="0">
    <fb>43101</fb>
    <v>0</v>
  </rv>
  <rv s="0">
    <fb>72.544499999999999</fb>
    <v>1</v>
  </rv>
  <rv s="0">
    <fb>284.14999999999998</fb>
    <v>1</v>
  </rv>
  <rv s="0">
    <fb>43132</fb>
    <v>0</v>
  </rv>
  <rv s="0">
    <fb>75.622500000000002</fb>
    <v>1</v>
  </rv>
  <rv s="0">
    <fb>273.33999999999997</fb>
    <v>1</v>
  </rv>
  <rv s="0">
    <fb>42430</fb>
    <v>0</v>
  </rv>
  <rv s="0">
    <fb>29.681999999999999</fb>
    <v>1</v>
  </rv>
  <rv s="0">
    <fb>206.65</fb>
    <v>1</v>
  </rv>
  <rv s="0">
    <fb>42461</fb>
    <v>0</v>
  </rv>
  <rv s="0">
    <fb>32.979500000000002</fb>
    <v>1</v>
  </rv>
  <rv s="0">
    <fb>207.46</fb>
    <v>1</v>
  </rv>
  <rv s="0">
    <fb>42491</fb>
    <v>0</v>
  </rv>
  <rv s="0">
    <fb>36.139499999999998</fb>
    <v>1</v>
  </rv>
  <rv s="0">
    <fb>210.97</fb>
    <v>1</v>
  </rv>
  <rv s="0">
    <fb>42522</fb>
    <v>0</v>
  </rv>
  <rv s="0">
    <fb>35.780999999999999</fb>
    <v>1</v>
  </rv>
  <rv s="0">
    <fb>210.5</fb>
    <v>1</v>
  </rv>
  <rv s="0">
    <fb>42552</fb>
    <v>0</v>
  </rv>
  <rv s="0">
    <fb>37.9405</fb>
    <v>1</v>
  </rv>
  <rv s="0">
    <fb>218.37</fb>
    <v>1</v>
  </rv>
  <rv s="0">
    <fb>42583</fb>
    <v>0</v>
  </rv>
  <rv s="0">
    <fb>38.457999999999998</fb>
    <v>1</v>
  </rv>
  <rv s="0">
    <fb>218.65</fb>
    <v>1</v>
  </rv>
  <rv s="0">
    <fb>42614</fb>
    <v>0</v>
  </rv>
  <rv s="0">
    <fb>41.865499999999997</fb>
    <v>1</v>
  </rv>
  <rv s="0">
    <fb>217.56</fb>
    <v>1</v>
  </rv>
  <rv s="0">
    <fb>42644</fb>
    <v>0</v>
  </rv>
  <rv s="0">
    <fb>39.491</fb>
    <v>1</v>
  </rv>
  <rv s="0">
    <fb>213.69</fb>
    <v>1</v>
  </rv>
  <rv s="0">
    <fb>42675</fb>
    <v>0</v>
  </rv>
  <rv s="0">
    <fb>37.528500000000001</fb>
    <v>1</v>
  </rv>
  <rv s="0">
    <fb>221.53</fb>
    <v>1</v>
  </rv>
  <rv s="0">
    <fb>42705</fb>
    <v>0</v>
  </rv>
  <rv s="0">
    <fb>37.493499999999997</fb>
    <v>1</v>
  </rv>
  <rv s="0">
    <fb>224.99</fb>
    <v>1</v>
  </rv>
  <rv s="0">
    <fb>42736</fb>
    <v>0</v>
  </rv>
  <rv s="0">
    <fb>41.173999999999999</fb>
    <v>1</v>
  </rv>
  <rv s="0">
    <fb>228.93</fb>
    <v>1</v>
  </rv>
  <rv s="0">
    <fb>42767</fb>
    <v>0</v>
  </rv>
  <rv s="0">
    <fb>42.252000000000002</fb>
    <v>1</v>
  </rv>
  <rv s="0">
    <fb>238.03</fb>
    <v>1</v>
  </rv>
  <rv s="0">
    <fb>42064</fb>
    <v>0</v>
  </rv>
  <rv s="0">
    <fb>18.605</fb>
    <v>1</v>
  </rv>
  <rv s="0">
    <fb>207.83</fb>
    <v>1</v>
  </rv>
  <rv s="0">
    <fb>42095</fb>
    <v>0</v>
  </rv>
  <rv s="0">
    <fb>21.088999999999999</fb>
    <v>1</v>
  </rv>
  <rv s="0">
    <fb>209.85</fb>
    <v>1</v>
  </rv>
  <rv s="0">
    <fb>42125</fb>
    <v>0</v>
  </rv>
  <rv s="0">
    <fb>21.461500000000001</fb>
    <v>1</v>
  </rv>
  <rv s="0">
    <fb>212.58</fb>
    <v>1</v>
  </rv>
  <rv s="0">
    <fb>42156</fb>
    <v>0</v>
  </rv>
  <rv s="0">
    <fb>21.704499999999999</fb>
    <v>1</v>
  </rv>
  <rv s="0">
    <fb>207.22</fb>
    <v>1</v>
  </rv>
  <rv s="0">
    <fb>42186</fb>
    <v>0</v>
  </rv>
  <rv s="0">
    <fb>26.807500000000001</fb>
    <v>1</v>
  </rv>
  <rv s="0">
    <fb>211.76</fb>
    <v>1</v>
  </rv>
  <rv s="0">
    <fb>42217</fb>
    <v>0</v>
  </rv>
  <rv s="0">
    <fb>25.644500000000001</fb>
    <v>1</v>
  </rv>
  <rv s="0">
    <fb>198.75</fb>
    <v>1</v>
  </rv>
  <rv s="0">
    <fb>42248</fb>
    <v>0</v>
  </rv>
  <rv s="0">
    <fb>25.5945</fb>
    <v>1</v>
  </rv>
  <rv s="0">
    <fb>192.71</fb>
    <v>1</v>
  </rv>
  <rv s="0">
    <fb>42278</fb>
    <v>0</v>
  </rv>
  <rv s="0">
    <fb>31.295000000000002</fb>
    <v>1</v>
  </rv>
  <rv s="0">
    <fb>209.05</fb>
    <v>1</v>
  </rv>
  <rv s="0">
    <fb>42309</fb>
    <v>0</v>
  </rv>
  <rv s="0">
    <fb>33.24</fb>
    <v>1</v>
  </rv>
  <rv s="0">
    <fb>209.87</fb>
    <v>1</v>
  </rv>
  <rv s="0">
    <fb>42339</fb>
    <v>0</v>
  </rv>
  <rv s="0">
    <fb>33.794499999999999</fb>
    <v>1</v>
  </rv>
  <rv s="0">
    <fb>204.87</fb>
    <v>1</v>
  </rv>
  <rv s="0">
    <fb>42370</fb>
    <v>0</v>
  </rv>
  <rv s="0">
    <fb>29.35</fb>
    <v>1</v>
  </rv>
  <rv s="0">
    <fb>194.62</fb>
    <v>1</v>
  </rv>
  <rv s="0">
    <fb>42401</fb>
    <v>0</v>
  </rv>
  <rv s="0">
    <fb>27.626000000000001</fb>
    <v>1</v>
  </rv>
  <rv s="0">
    <fb>194.51</fb>
    <v>1</v>
  </rv>
  <rv s="0">
    <fb>41699</fb>
    <v>0</v>
  </rv>
  <rv s="0">
    <fb>16.818300000000001</fb>
    <v>1</v>
  </rv>
  <rv s="0">
    <fb>188.14</fb>
    <v>1</v>
  </rv>
  <rv s="0">
    <fb>41730</fb>
    <v>0</v>
  </rv>
  <rv s="0">
    <fb>15.2065</fb>
    <v>1</v>
  </rv>
  <rv s="0">
    <fb>189.54</fb>
    <v>1</v>
  </rv>
  <rv s="0">
    <fb>41760</fb>
    <v>0</v>
  </rv>
  <rv s="0">
    <fb>15.6275</fb>
    <v>1</v>
  </rv>
  <rv s="0">
    <fb>193.87</fb>
    <v>1</v>
  </rv>
  <rv s="0">
    <fb>41791</fb>
    <v>0</v>
  </rv>
  <rv s="0">
    <fb>16.239000000000001</fb>
    <v>1</v>
  </rv>
  <rv s="0">
    <fb>197</fb>
    <v>1</v>
  </rv>
  <rv s="0">
    <fb>41821</fb>
    <v>0</v>
  </rv>
  <rv s="0">
    <fb>15.6495</fb>
    <v>1</v>
  </rv>
  <rv s="0">
    <fb>194.25</fb>
    <v>1</v>
  </rv>
  <rv s="0">
    <fb>41852</fb>
    <v>0</v>
  </rv>
  <rv s="0">
    <fb>16.952000000000002</fb>
    <v>1</v>
  </rv>
  <rv s="0">
    <fb>201.96</fb>
    <v>1</v>
  </rv>
  <rv s="0">
    <fb>41883</fb>
    <v>0</v>
  </rv>
  <rv s="0">
    <fb>16.122</fb>
    <v>1</v>
  </rv>
  <rv s="0">
    <fb>198.26</fb>
    <v>1</v>
  </rv>
  <rv s="0">
    <fb>41913</fb>
    <v>0</v>
  </rv>
  <rv s="0">
    <fb>15.273</fb>
    <v>1</v>
  </rv>
  <rv s="0">
    <fb>202.99</fb>
    <v>1</v>
  </rv>
  <rv s="0">
    <fb>41944</fb>
    <v>0</v>
  </rv>
  <rv s="0">
    <fb>16.931999999999999</fb>
    <v>1</v>
  </rv>
  <rv s="0">
    <fb>208.58</fb>
    <v>1</v>
  </rv>
  <rv s="0">
    <fb>41974</fb>
    <v>0</v>
  </rv>
  <rv s="0">
    <fb>15.5175</fb>
    <v>1</v>
  </rv>
  <rv s="0">
    <fb>206.87</fb>
    <v>1</v>
  </rv>
  <rv s="0">
    <fb>42005</fb>
    <v>0</v>
  </rv>
  <rv s="0">
    <fb>17.726500000000001</fb>
    <v>1</v>
  </rv>
  <rv s="0">
    <fb>200.87</fb>
    <v>1</v>
  </rv>
  <rv s="0">
    <fb>42036</fb>
    <v>0</v>
  </rv>
  <rv s="0">
    <fb>19.007999999999999</fb>
    <v>1</v>
  </rv>
  <rv s="0">
    <fb>212.21</fb>
    <v>1</v>
  </rv>
  <rv s="0">
    <fb>41334</fb>
    <v>0</v>
  </rv>
  <rv s="0">
    <fb>13.3245</fb>
    <v>1</v>
  </rv>
  <rv s="0">
    <fb>157.36000000000001</fb>
    <v>1</v>
  </rv>
  <rv s="0">
    <fb>41365</fb>
    <v>0</v>
  </rv>
  <rv s="0">
    <fb>12.6905</fb>
    <v>1</v>
  </rv>
  <rv s="0">
    <fb>160.44999999999999</fb>
    <v>1</v>
  </rv>
  <rv s="0">
    <fb>41395</fb>
    <v>0</v>
  </rv>
  <rv s="0">
    <fb>13.46</fb>
    <v>1</v>
  </rv>
  <rv s="0">
    <fb>164.3</fb>
    <v>1</v>
  </rv>
  <rv s="0">
    <fb>41426</fb>
    <v>0</v>
  </rv>
  <rv s="0">
    <fb>13.884499999999999</fb>
    <v>1</v>
  </rv>
  <rv s="0">
    <fb>160.88</fb>
    <v>1</v>
  </rv>
  <rv s="0">
    <fb>41456</fb>
    <v>0</v>
  </rv>
  <rv s="0">
    <fb>15.061</fb>
    <v>1</v>
  </rv>
  <rv s="0">
    <fb>169.55</fb>
    <v>1</v>
  </rv>
  <rv s="0">
    <fb>41487</fb>
    <v>0</v>
  </rv>
  <rv s="0">
    <fb>14.048999999999999</fb>
    <v>1</v>
  </rv>
  <rv s="0">
    <fb>164.4</fb>
    <v>1</v>
  </rv>
  <rv s="0">
    <fb>41518</fb>
    <v>0</v>
  </rv>
  <rv s="0">
    <fb>15.632</fb>
    <v>1</v>
  </rv>
  <rv s="0">
    <fb>168.9</fb>
    <v>1</v>
  </rv>
  <rv s="0">
    <fb>41548</fb>
    <v>0</v>
  </rv>
  <rv s="0">
    <fb>18.201499999999999</fb>
    <v>1</v>
  </rv>
  <rv s="0">
    <fb>176.69</fb>
    <v>1</v>
  </rv>
  <rv s="0">
    <fb>41579</fb>
    <v>0</v>
  </rv>
  <rv s="0">
    <fb>19.681000000000001</fb>
    <v>1</v>
  </rv>
  <rv s="0">
    <fb>181.96</fb>
    <v>1</v>
  </rv>
  <rv s="0">
    <fb>41609</fb>
    <v>0</v>
  </rv>
  <rv s="0">
    <fb>19.939499999999999</fb>
    <v>1</v>
  </rv>
  <rv s="0">
    <fb>185.65</fb>
    <v>1</v>
  </rv>
  <rv s="0">
    <fb>41640</fb>
    <v>0</v>
  </rv>
  <rv s="0">
    <fb>17.9345</fb>
    <v>1</v>
  </rv>
  <rv s="0">
    <fb>179.17</fb>
    <v>1</v>
  </rv>
  <rv s="0">
    <fb>41671</fb>
    <v>0</v>
  </rv>
  <rv s="0">
    <fb>18.105</fb>
    <v>1</v>
  </rv>
  <rv s="0">
    <fb>187.34</fb>
    <v>1</v>
  </rv>
  <rv s="0">
    <fb>40969</fb>
    <v>0</v>
  </rv>
  <rv s="0">
    <fb>10.125500000000001</fb>
    <v>1</v>
  </rv>
  <rv s="0">
    <fb>141.21</fb>
    <v>1</v>
  </rv>
  <rv s="0">
    <fb>41000</fb>
    <v>0</v>
  </rv>
  <rv s="0">
    <fb>11.595000000000001</fb>
    <v>1</v>
  </rv>
  <rv s="0">
    <fb>140.28</fb>
    <v>1</v>
  </rv>
  <rv s="0">
    <fb>41030</fb>
    <v>0</v>
  </rv>
  <rv s="0">
    <fb>10.6455</fb>
    <v>1</v>
  </rv>
  <rv s="0">
    <fb>131.85</fb>
    <v>1</v>
  </rv>
  <rv s="0">
    <fb>41061</fb>
    <v>0</v>
  </rv>
  <rv s="0">
    <fb>11.4175</fb>
    <v>1</v>
  </rv>
  <rv s="0">
    <fb>136.75</fb>
    <v>1</v>
  </rv>
  <rv s="0">
    <fb>41091</fb>
    <v>0</v>
  </rv>
  <rv s="0">
    <fb>11.664999999999999</fb>
    <v>1</v>
  </rv>
  <rv s="0">
    <fb>138.44999999999999</fb>
    <v>1</v>
  </rv>
  <rv s="0">
    <fb>41122</fb>
    <v>0</v>
  </rv>
  <rv s="0">
    <fb>12.413500000000001</fb>
    <v>1</v>
  </rv>
  <rv s="0">
    <fb>141.88</fb>
    <v>1</v>
  </rv>
  <rv s="0">
    <fb>41153</fb>
    <v>0</v>
  </rv>
  <rv s="0">
    <fb>12.715999999999999</fb>
    <v>1</v>
  </rv>
  <rv s="0">
    <fb>144.4</fb>
    <v>1</v>
  </rv>
  <rv s="0">
    <fb>41183</fb>
    <v>0</v>
  </rv>
  <rv s="0">
    <fb>11.6447</fb>
    <v>1</v>
  </rv>
  <rv s="0">
    <fb>141.47999999999999</fb>
    <v>1</v>
  </rv>
  <rv s="0">
    <fb>41214</fb>
    <v>0</v>
  </rv>
  <rv s="0">
    <fb>12.602499999999999</fb>
    <v>1</v>
  </rv>
  <rv s="0">
    <fb>142.71</fb>
    <v>1</v>
  </rv>
  <rv s="0">
    <fb>41244</fb>
    <v>0</v>
  </rv>
  <rv s="0">
    <fb>12.5435</fb>
    <v>1</v>
  </rv>
  <rv s="0">
    <fb>143.13999999999999</fb>
    <v>1</v>
  </rv>
  <rv s="0">
    <fb>41275</fb>
    <v>0</v>
  </rv>
  <rv s="0">
    <fb>13.275</fb>
    <v>1</v>
  </rv>
  <rv s="0">
    <fb>150.46</fb>
    <v>1</v>
  </rv>
  <rv s="0">
    <fb>41306</fb>
    <v>0</v>
  </rv>
  <rv s="0">
    <fb>13.2135</fb>
    <v>1</v>
  </rv>
  <rv s="0">
    <fb>152.5</fb>
    <v>1</v>
  </rv>
  <rv s="0">
    <fb>40603</fb>
    <v>0</v>
  </rv>
  <rv s="0">
    <fb>9.0065000000000008</fb>
    <v>1</v>
  </rv>
  <rv s="0">
    <fb>133.01</fb>
    <v>1</v>
  </rv>
  <rv s="0">
    <fb>40634</fb>
    <v>0</v>
  </rv>
  <rv s="0">
    <fb>9.7904999999999998</fb>
    <v>1</v>
  </rv>
  <rv s="0">
    <fb>136.94</fb>
    <v>1</v>
  </rv>
  <rv s="0">
    <fb>40664</fb>
    <v>0</v>
  </rv>
  <rv s="0">
    <fb>9.8345000000000002</fb>
    <v>1</v>
  </rv>
  <rv s="0">
    <fb>135.31</fb>
    <v>1</v>
  </rv>
  <rv s="0">
    <fb>40695</fb>
    <v>0</v>
  </rv>
  <rv s="0">
    <fb>10.224500000000001</fb>
    <v>1</v>
  </rv>
  <rv s="0">
    <fb>132.41999999999999</fb>
    <v>1</v>
  </rv>
  <rv s="0">
    <fb>40725</fb>
    <v>0</v>
  </rv>
  <rv s="0">
    <fb>11.125999999999999</fb>
    <v>1</v>
  </rv>
  <rv s="0">
    <fb>129.81</fb>
    <v>1</v>
  </rv>
  <rv s="0">
    <fb>40756</fb>
    <v>0</v>
  </rv>
  <rv s="0">
    <fb>10.7615</fb>
    <v>1</v>
  </rv>
  <rv s="0">
    <fb>122.64</fb>
    <v>1</v>
  </rv>
  <rv s="0">
    <fb>40787</fb>
    <v>0</v>
  </rv>
  <rv s="0">
    <fb>10.811500000000001</fb>
    <v>1</v>
  </rv>
  <rv s="0">
    <fb>113.69</fb>
    <v>1</v>
  </rv>
  <rv s="0">
    <fb>40817</fb>
    <v>0</v>
  </rv>
  <rv s="0">
    <fb>10.6755</fb>
    <v>1</v>
  </rv>
  <rv s="0">
    <fb>125.8</fb>
    <v>1</v>
  </rv>
  <rv s="0">
    <fb>40848</fb>
    <v>0</v>
  </rv>
  <rv s="0">
    <fb>9.6144999999999996</fb>
    <v>1</v>
  </rv>
  <rv s="0">
    <fb>125.4</fb>
    <v>1</v>
  </rv>
  <rv s="0">
    <fb>40878</fb>
    <v>0</v>
  </rv>
  <rv s="0">
    <fb>8.6549999999999994</fb>
    <v>1</v>
  </rv>
  <rv s="0">
    <fb>125.96</fb>
    <v>1</v>
  </rv>
  <rv s="0">
    <fb>40909</fb>
    <v>0</v>
  </rv>
  <rv s="0">
    <fb>9.7219999999999995</fb>
    <v>1</v>
  </rv>
  <rv s="0">
    <fb>131.77000000000001</fb>
    <v>1</v>
  </rv>
  <rv s="0">
    <fb>40940</fb>
    <v>0</v>
  </rv>
  <rv s="0">
    <fb>8.9845000000000006</fb>
    <v>1</v>
  </rv>
  <rv s="0">
    <fb>137.32</fb>
    <v>1</v>
  </rv>
  <rv s="0">
    <fb>40238</fb>
    <v>0</v>
  </rv>
  <rv s="0">
    <fb>6.7885</fb>
    <v>1</v>
  </rv>
  <rv s="0">
    <fb>117.34</fb>
    <v>1</v>
  </rv>
  <rv s="0">
    <fb>40269</fb>
    <v>0</v>
  </rv>
  <rv s="0">
    <fb>6.8550000000000004</fb>
    <v>1</v>
  </rv>
  <rv s="0">
    <fb>119.24</fb>
    <v>1</v>
  </rv>
  <rv s="0">
    <fb>40299</fb>
    <v>0</v>
  </rv>
  <rv s="0">
    <fb>6.2729999999999997</fb>
    <v>1</v>
  </rv>
  <rv s="0">
    <fb>109.7</fb>
    <v>1</v>
  </rv>
  <rv s="0">
    <fb>40330</fb>
    <v>0</v>
  </rv>
  <rv s="0">
    <fb>5.4630000000000001</fb>
    <v>1</v>
  </rv>
  <rv s="0">
    <fb>103.46</fb>
    <v>1</v>
  </rv>
  <rv s="0">
    <fb>40360</fb>
    <v>0</v>
  </rv>
  <rv s="0">
    <fb>5.8944999999999999</fb>
    <v>1</v>
  </rv>
  <rv s="0">
    <fb>110.69</fb>
    <v>1</v>
  </rv>
  <rv s="0">
    <fb>40391</fb>
    <v>0</v>
  </rv>
  <rv s="0">
    <fb>6.2415000000000003</fb>
    <v>1</v>
  </rv>
  <rv s="0">
    <fb>105.79</fb>
    <v>1</v>
  </rv>
  <rv s="0">
    <fb>40422</fb>
    <v>0</v>
  </rv>
  <rv s="0">
    <fb>7.8529999999999998</fb>
    <v>1</v>
  </rv>
  <rv s="0">
    <fb>114.49</fb>
    <v>1</v>
  </rv>
  <rv s="0">
    <fb>40452</fb>
    <v>0</v>
  </rv>
  <rv s="0">
    <fb>8.2614999999999998</fb>
    <v>1</v>
  </rv>
  <rv s="0">
    <fb>118.89</fb>
    <v>1</v>
  </rv>
  <rv s="0">
    <fb>40483</fb>
    <v>0</v>
  </rv>
  <rv s="0">
    <fb>8.77</fb>
    <v>1</v>
  </rv>
  <rv s="0">
    <fb>118.81</fb>
    <v>1</v>
  </rv>
  <rv s="0">
    <fb>40513</fb>
    <v>0</v>
  </rv>
  <rv s="0">
    <fb>9</fb>
    <v>1</v>
  </rv>
  <rv s="0">
    <fb>126.25</fb>
    <v>1</v>
  </rv>
  <rv s="0">
    <fb>40544</fb>
    <v>0</v>
  </rv>
  <rv s="0">
    <fb>8.4819999999999993</fb>
    <v>1</v>
  </rv>
  <rv s="0">
    <fb>129.15</fb>
    <v>1</v>
  </rv>
  <rv s="0">
    <fb>40575</fb>
    <v>0</v>
  </rv>
  <rv s="0">
    <fb>8.6645000000000003</fb>
    <v>1</v>
  </rv>
  <rv s="0">
    <fb>133.62</fb>
    <v>1</v>
  </rv>
  <rv s="1">
    <v>2</v>
    <v>IVV</v>
    <v>Monthly</v>
    <v>43891</v>
    <v>45747</v>
    <v>0</v>
    <v>1</v>
    <v>638789760000000000,638798189028355432,0</v>
    <v>0</v>
    <v>a1vwrw</v>
    <v>ARCX:IVV</v>
    <v>1</v>
  </rv>
  <rv s="1">
    <v>2</v>
    <v>IVV</v>
    <v>Monthly</v>
    <v>43525</v>
    <v>45382</v>
    <v>0</v>
    <v>1</v>
    <v>638471808000000000,638801677263493424,0</v>
    <v>2</v>
    <v>a1vwrw</v>
    <v>ARCX:IVV</v>
    <v>3</v>
  </rv>
  <rv s="1">
    <v>2</v>
    <v>IVV</v>
    <v>Monthly</v>
    <v>43160</v>
    <v>45016</v>
    <v>0</v>
    <v>1</v>
    <v>638158176000000000,638798195401542687,0</v>
    <v>4</v>
    <v>a1vwrw</v>
    <v>ARCX:IVV</v>
    <v>5</v>
  </rv>
  <rv s="1">
    <v>2</v>
    <v>IVV</v>
    <v>Monthly</v>
    <v>42795</v>
    <v>44651</v>
    <v>0</v>
    <v>1</v>
    <v>637842816000000000,638798197677933134,0</v>
    <v>6</v>
    <v>a1vwrw</v>
    <v>ARCX:IVV</v>
    <v>7</v>
  </rv>
  <rv s="1">
    <v>2</v>
    <v>IVV</v>
    <v>Monthly</v>
    <v>42430</v>
    <v>44286</v>
    <v>0</v>
    <v>1</v>
    <v>637527456000000000,638798198411198545,0</v>
    <v>0</v>
    <v>a1vwrw</v>
    <v>ARCX:IVV</v>
    <v>8</v>
  </rv>
  <rv s="1">
    <v>2</v>
    <v>IVV</v>
    <v>Monthly</v>
    <v>42064</v>
    <v>43921</v>
    <v>0</v>
    <v>1</v>
    <v>637212096000000000,638798199413082637,0</v>
    <v>2</v>
    <v>a1vwrw</v>
    <v>ARCX:IVV</v>
    <v>9</v>
  </rv>
  <rv s="1">
    <v>2</v>
    <v>IVV</v>
    <v>Monthly</v>
    <v>41699</v>
    <v>43555</v>
    <v>0</v>
    <v>1</v>
    <v>636894144000000000,638801677263333279,0</v>
    <v>4</v>
    <v>a1vwrw</v>
    <v>ARCX:IVV</v>
    <v>10</v>
  </rv>
  <rv s="1">
    <v>2</v>
    <v>IVV</v>
    <v>Monthly</v>
    <v>41334</v>
    <v>43190</v>
    <v>0</v>
    <v>1</v>
    <v>636578784000000000,638801677263652723,0</v>
    <v>6</v>
    <v>a1vwrw</v>
    <v>ARCX:IVV</v>
    <v>11</v>
  </rv>
  <rv s="1">
    <v>2</v>
    <v>IVV</v>
    <v>Monthly</v>
    <v>40969</v>
    <v>42825</v>
    <v>0</v>
    <v>1</v>
    <v>636265152000000000,638798202325915729,0</v>
    <v>0</v>
    <v>a1vwrw</v>
    <v>ARCX:IVV</v>
    <v>12</v>
  </rv>
  <rv s="1">
    <v>2</v>
    <v>IVV</v>
    <v>Monthly</v>
    <v>40603</v>
    <v>42460</v>
    <v>0</v>
    <v>1</v>
    <v>635949792000000000,638798202996309756,0</v>
    <v>2</v>
    <v>a1vwrw</v>
    <v>ARCX:IVV</v>
    <v>13</v>
  </rv>
  <rv s="1">
    <v>2</v>
    <v>IVV</v>
    <v>Monthly</v>
    <v>40238</v>
    <v>42094</v>
    <v>0</v>
    <v>1</v>
    <v>635633568000000000,638798203513531036,0</v>
    <v>4</v>
    <v>a1vwrw</v>
    <v>ARCX:IVV</v>
    <v>14</v>
  </rv>
  <rv s="1">
    <v>2</v>
    <v>amzn</v>
    <v>Monthly</v>
    <v>41699</v>
    <v>43555</v>
    <v>0</v>
    <v>1</v>
    <v>636894144000000000,638801684595831879,0</v>
    <v>4</v>
    <v>a1nhlh</v>
    <v>XNAS:AMZN</v>
    <v>15</v>
  </rv>
  <rv s="1">
    <v>2</v>
    <v>amzn</v>
    <v>Monthly</v>
    <v>41334</v>
    <v>43190</v>
    <v>0</v>
    <v>1</v>
    <v>636578784000000000,638801684596062699,0</v>
    <v>6</v>
    <v>a1nhlh</v>
    <v>XNAS:AMZN</v>
    <v>16</v>
  </rv>
  <rv s="1">
    <v>2</v>
    <v>amzn</v>
    <v>Monthly</v>
    <v>40969</v>
    <v>42825</v>
    <v>0</v>
    <v>1</v>
    <v>636265152000000000,638801684596279911,0</v>
    <v>0</v>
    <v>a1nhlh</v>
    <v>XNAS:AMZN</v>
    <v>17</v>
  </rv>
  <rv s="1">
    <v>2</v>
    <v>amzn</v>
    <v>Monthly</v>
    <v>42430</v>
    <v>44286</v>
    <v>0</v>
    <v>1</v>
    <v>637527456000000000,638801684596488992,0</v>
    <v>0</v>
    <v>a1nhlh</v>
    <v>XNAS:AMZN</v>
    <v>18</v>
  </rv>
  <rv s="1">
    <v>2</v>
    <v>amzn</v>
    <v>Monthly</v>
    <v>40238</v>
    <v>42094</v>
    <v>0</v>
    <v>1</v>
    <v>635633568000000000,638801684596697347,0</v>
    <v>4</v>
    <v>a1nhlh</v>
    <v>XNAS:AMZN</v>
    <v>19</v>
  </rv>
  <rv s="1">
    <v>2</v>
    <v>amzn</v>
    <v>Monthly</v>
    <v>43160</v>
    <v>45016</v>
    <v>0</v>
    <v>1</v>
    <v>638158176000000000,638801684596908987,0</v>
    <v>4</v>
    <v>a1nhlh</v>
    <v>XNAS:AMZN</v>
    <v>20</v>
  </rv>
  <rv s="1">
    <v>2</v>
    <v>amzn</v>
    <v>Monthly</v>
    <v>42064</v>
    <v>43921</v>
    <v>0</v>
    <v>1</v>
    <v>637212096000000000,638801684597116224,0</v>
    <v>2</v>
    <v>a1nhlh</v>
    <v>XNAS:AMZN</v>
    <v>21</v>
  </rv>
  <rv s="1">
    <v>2</v>
    <v>amzn</v>
    <v>Monthly</v>
    <v>40603</v>
    <v>42460</v>
    <v>0</v>
    <v>1</v>
    <v>635949792000000000,638801684597325313,0</v>
    <v>2</v>
    <v>a1nhlh</v>
    <v>XNAS:AMZN</v>
    <v>22</v>
  </rv>
  <rv s="1">
    <v>2</v>
    <v>amzn</v>
    <v>Monthly</v>
    <v>43525</v>
    <v>45382</v>
    <v>0</v>
    <v>1</v>
    <v>638471808000000000,638801684597523714,0</v>
    <v>2</v>
    <v>a1nhlh</v>
    <v>XNAS:AMZN</v>
    <v>23</v>
  </rv>
  <rv s="1">
    <v>2</v>
    <v>amzn</v>
    <v>Monthly</v>
    <v>42795</v>
    <v>44651</v>
    <v>0</v>
    <v>1</v>
    <v>637842816000000000,638801684597723557,0</v>
    <v>6</v>
    <v>a1nhlh</v>
    <v>XNAS:AMZN</v>
    <v>24</v>
  </rv>
  <rv s="1">
    <v>2</v>
    <v>amzn</v>
    <v>Monthly</v>
    <v>43891</v>
    <v>45747</v>
    <v>0</v>
    <v>1</v>
    <v>638789760000000000,638801684595991178,0</v>
    <v>0</v>
    <v>a1nhlh</v>
    <v>XNAS:AMZN</v>
    <v>25</v>
  </rv>
</rvData>
</file>

<file path=xl/richData/rdrichvaluestructure.xml><?xml version="1.0" encoding="utf-8"?>
<rvStructures xmlns="http://schemas.microsoft.com/office/spreadsheetml/2017/richdata" count="2">
  <s t="_formattednumber">
    <k n="_Format" t="spb"/>
  </s>
  <s t="_stockhistorycache">
    <k n="_Format" t="spb"/>
    <k n="Symbol" t="s"/>
    <k n="Interval" t="s"/>
    <k n="StartDate" t="i"/>
    <k n="EndDate" t="i"/>
    <k n="f1904" t="b"/>
    <k n="fdcompat" t="b"/>
    <k n="etag" t="s"/>
    <k n="Date" t="a"/>
    <k n="EntityId" t="s"/>
    <k n="Instrument" t="s"/>
    <k n="Close" t="a"/>
  </s>
</rvStructures>
</file>

<file path=xl/richData/rdsupportingpropertybag.xml><?xml version="1.0" encoding="utf-8"?>
<supportingPropertyBags xmlns="http://schemas.microsoft.com/office/spreadsheetml/2017/richdata2">
  <spbData count="3">
    <spb s="0">
      <v>1</v>
    </spb>
    <spb s="0">
      <v>2</v>
    </spb>
    <spb s="1">
      <v>1</v>
      <v>2</v>
    </spb>
  </spbData>
</supportingPropertyBags>
</file>

<file path=xl/richData/rdsupportingpropertybagstructure.xml><?xml version="1.0" encoding="utf-8"?>
<spbStructures xmlns="http://schemas.microsoft.com/office/spreadsheetml/2017/richdata2" count="2">
  <s>
    <k n="_Self" t="i"/>
  </s>
  <s>
    <k n="Date" t="i"/>
    <k n="Close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2">
    <x:dxf>
      <x:numFmt numFmtId="19" formatCode="m/d/yyyy"/>
    </x:dxf>
    <x:dxf>
      <x:numFmt numFmtId="0" formatCode="General"/>
    </x:dxf>
  </dxfs>
  <richProperties>
    <rPr n="NumberFormat" t="s"/>
  </richProperties>
  <richStyles>
    <rSty dxfid="0"/>
    <rSty dxfid="1">
      <rpv i="0">_([$$-en-US]* #,##0.00_);_([$$-en-US]* (#,##0.00);_([$$-en-US]* "-"??_);_(@_)</rpv>
    </rSty>
  </richStyles>
</richStyleShee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F12BAE-0416-4738-A830-DA7F902D4A11}">
  <dimension ref="A1:I62"/>
  <sheetViews>
    <sheetView tabSelected="1" workbookViewId="0">
      <selection activeCell="H3" sqref="H3"/>
    </sheetView>
  </sheetViews>
  <sheetFormatPr defaultRowHeight="24" x14ac:dyDescent="0.4"/>
  <cols>
    <col min="1" max="1" width="9.33203125" customWidth="1"/>
    <col min="3" max="3" width="8.08203125" customWidth="1"/>
    <col min="4" max="4" width="8.75" bestFit="1" customWidth="1"/>
    <col min="7" max="7" width="11.33203125" customWidth="1"/>
    <col min="8" max="8" width="10.08203125" bestFit="1" customWidth="1"/>
    <col min="9" max="9" width="8.6640625" style="3"/>
  </cols>
  <sheetData>
    <row r="1" spans="1:9" s="4" customFormat="1" x14ac:dyDescent="0.4">
      <c r="A1" s="4" t="s">
        <v>0</v>
      </c>
      <c r="B1" s="4" t="str">
        <f>H3</f>
        <v>amzn</v>
      </c>
      <c r="D1" s="4" t="s">
        <v>1</v>
      </c>
      <c r="G1" s="4" t="s">
        <v>10</v>
      </c>
      <c r="H1" s="1">
        <f ca="1">TODAY()</f>
        <v>45760</v>
      </c>
    </row>
    <row r="2" spans="1:9" ht="24.75" thickBot="1" x14ac:dyDescent="0.45">
      <c r="A2" s="2" cm="1" vm="1">
        <f t="array" aca="1" ref="A2:B62" ca="1">_xlfn.STOCKHISTORY(H3,H4,H5,2,0,0,1)</f>
        <v>43891</v>
      </c>
      <c r="B2" vm="2">
        <f ca="1"/>
        <v>97.486000000000004</v>
      </c>
      <c r="D2" cm="1" vm="3">
        <f t="array" aca="1" ref="D2:D62" ca="1">_xlfn.STOCKHISTORY(D1,H4,H5,2,0,1)</f>
        <v>258.39999999999998</v>
      </c>
      <c r="G2" s="4"/>
      <c r="H2" s="1"/>
    </row>
    <row r="3" spans="1:9" ht="24.75" thickBot="1" x14ac:dyDescent="0.45">
      <c r="A3" s="2" vm="4">
        <f ca="1"/>
        <v>43922</v>
      </c>
      <c r="B3" vm="5">
        <f ca="1"/>
        <v>123.7</v>
      </c>
      <c r="C3" s="5">
        <f ca="1">LN(B3/B2)</f>
        <v>0.23815050144822464</v>
      </c>
      <c r="D3" vm="6">
        <f ca="1"/>
        <v>291.16000000000003</v>
      </c>
      <c r="E3" s="5">
        <f ca="1">LN(D3/D2)</f>
        <v>0.11936417234161045</v>
      </c>
      <c r="G3" s="6" t="s">
        <v>3</v>
      </c>
      <c r="H3" s="9" t="s">
        <v>17</v>
      </c>
    </row>
    <row r="4" spans="1:9" x14ac:dyDescent="0.4">
      <c r="A4" s="2" vm="7">
        <f ca="1"/>
        <v>43952</v>
      </c>
      <c r="B4" vm="8">
        <f ca="1"/>
        <v>122.1185</v>
      </c>
      <c r="C4" s="5">
        <f t="shared" ref="C4:C62" ca="1" si="0">LN(B4/B3)</f>
        <v>-1.2867394607529382E-2</v>
      </c>
      <c r="D4" vm="9">
        <f ca="1"/>
        <v>305.18</v>
      </c>
      <c r="E4" s="5">
        <f t="shared" ref="E4:E62" ca="1" si="1">LN(D4/D3)</f>
        <v>4.7028822213532363E-2</v>
      </c>
      <c r="H4" s="1">
        <f ca="1">DATE(YEAR(H5)-5,MONTH(H5),DAY(H5))</f>
        <v>43903</v>
      </c>
    </row>
    <row r="5" spans="1:9" x14ac:dyDescent="0.4">
      <c r="A5" s="2" vm="10">
        <f ca="1"/>
        <v>43983</v>
      </c>
      <c r="B5" vm="11">
        <f ca="1"/>
        <v>137.941</v>
      </c>
      <c r="C5" s="5">
        <f t="shared" ca="1" si="0"/>
        <v>0.1218341727147353</v>
      </c>
      <c r="D5" vm="12">
        <f ca="1"/>
        <v>309.69</v>
      </c>
      <c r="E5" s="5">
        <f t="shared" ca="1" si="1"/>
        <v>1.4670030682018788E-2</v>
      </c>
      <c r="H5" s="1">
        <f ca="1">DATE(YEAR(H1),MONTH(H1)-1,DAY(H1))</f>
        <v>45729</v>
      </c>
    </row>
    <row r="6" spans="1:9" x14ac:dyDescent="0.4">
      <c r="A6" s="2" vm="13">
        <f ca="1"/>
        <v>44013</v>
      </c>
      <c r="B6" vm="14">
        <f ca="1"/>
        <v>158.23400000000001</v>
      </c>
      <c r="C6" s="5">
        <f t="shared" ca="1" si="0"/>
        <v>0.13724889256191536</v>
      </c>
      <c r="D6" vm="15">
        <f ca="1"/>
        <v>327.82</v>
      </c>
      <c r="E6" s="5">
        <f t="shared" ca="1" si="1"/>
        <v>5.6892880115605553E-2</v>
      </c>
    </row>
    <row r="7" spans="1:9" x14ac:dyDescent="0.4">
      <c r="A7" s="2" vm="16">
        <f ca="1"/>
        <v>44044</v>
      </c>
      <c r="B7" vm="17">
        <f ca="1"/>
        <v>172.548</v>
      </c>
      <c r="C7" s="5">
        <f t="shared" ca="1" si="0"/>
        <v>8.6600508566040818E-2</v>
      </c>
      <c r="D7" vm="18">
        <f ca="1"/>
        <v>350.77</v>
      </c>
      <c r="E7" s="5">
        <f t="shared" ca="1" si="1"/>
        <v>6.7666060765732561E-2</v>
      </c>
      <c r="G7" s="6" t="s">
        <v>16</v>
      </c>
      <c r="H7" s="8">
        <f ca="1">SLOPE(C3:C62,E3:E62)</f>
        <v>1.3671271984120801</v>
      </c>
      <c r="I7" s="3" t="s">
        <v>4</v>
      </c>
    </row>
    <row r="8" spans="1:9" x14ac:dyDescent="0.4">
      <c r="A8" s="2" vm="19">
        <f ca="1"/>
        <v>44075</v>
      </c>
      <c r="B8" vm="20">
        <f ca="1"/>
        <v>157.4365</v>
      </c>
      <c r="C8" s="5">
        <f t="shared" ca="1" si="0"/>
        <v>-9.1653256267823405E-2</v>
      </c>
      <c r="D8" vm="21">
        <f ca="1"/>
        <v>336.06</v>
      </c>
      <c r="E8" s="5">
        <f t="shared" ca="1" si="1"/>
        <v>-4.2841022577150542E-2</v>
      </c>
      <c r="H8" s="8">
        <f ca="1">'1 yr ago'!H7</f>
        <v>1.131362253312544</v>
      </c>
      <c r="I8" s="3" t="s">
        <v>5</v>
      </c>
    </row>
    <row r="9" spans="1:9" x14ac:dyDescent="0.4">
      <c r="A9" s="2" vm="22">
        <f ca="1"/>
        <v>44105</v>
      </c>
      <c r="B9" vm="23">
        <f ca="1"/>
        <v>151.8075</v>
      </c>
      <c r="C9" s="5">
        <f t="shared" ca="1" si="0"/>
        <v>-3.640893151011803E-2</v>
      </c>
      <c r="D9" vm="24">
        <f ca="1"/>
        <v>327.62</v>
      </c>
      <c r="E9" s="5">
        <f t="shared" ca="1" si="1"/>
        <v>-2.5435315273310617E-2</v>
      </c>
      <c r="H9" s="8">
        <f ca="1">'2 yrs ago'!H7</f>
        <v>1.2229945321411853</v>
      </c>
      <c r="I9" s="3" t="s">
        <v>6</v>
      </c>
    </row>
    <row r="10" spans="1:9" x14ac:dyDescent="0.4">
      <c r="A10" s="2" vm="25">
        <f ca="1"/>
        <v>44136</v>
      </c>
      <c r="B10" vm="26">
        <f ca="1"/>
        <v>158.40199999999999</v>
      </c>
      <c r="C10" s="5">
        <f t="shared" ca="1" si="0"/>
        <v>4.2522834707578269E-2</v>
      </c>
      <c r="D10" vm="27">
        <f ca="1"/>
        <v>363.32</v>
      </c>
      <c r="E10" s="5">
        <f t="shared" ca="1" si="1"/>
        <v>0.10342958845752757</v>
      </c>
      <c r="H10" s="8">
        <f ca="1">'3 yrs ago'!H7</f>
        <v>1.1193800438878005</v>
      </c>
      <c r="I10" s="3" t="s">
        <v>7</v>
      </c>
    </row>
    <row r="11" spans="1:9" x14ac:dyDescent="0.4">
      <c r="A11" s="2" vm="28">
        <f ca="1"/>
        <v>44166</v>
      </c>
      <c r="B11" vm="29">
        <f ca="1"/>
        <v>162.84649999999999</v>
      </c>
      <c r="C11" s="5">
        <f t="shared" ca="1" si="0"/>
        <v>2.767193375733203E-2</v>
      </c>
      <c r="D11" vm="30">
        <f ca="1"/>
        <v>375.39</v>
      </c>
      <c r="E11" s="5">
        <f t="shared" ca="1" si="1"/>
        <v>3.2681496911060537E-2</v>
      </c>
      <c r="H11" s="8">
        <f ca="1">'4 yrs ago'!H7</f>
        <v>1.069419319552795</v>
      </c>
      <c r="I11" s="3" t="s">
        <v>8</v>
      </c>
    </row>
    <row r="12" spans="1:9" x14ac:dyDescent="0.4">
      <c r="A12" s="2" vm="31">
        <f ca="1"/>
        <v>44197</v>
      </c>
      <c r="B12" vm="32">
        <f ca="1"/>
        <v>160.31</v>
      </c>
      <c r="C12" s="5">
        <f t="shared" ca="1" si="0"/>
        <v>-1.5698598618990936E-2</v>
      </c>
      <c r="D12" vm="33">
        <f ca="1"/>
        <v>371.52</v>
      </c>
      <c r="E12" s="5">
        <f t="shared" ca="1" si="1"/>
        <v>-1.0362787035546547E-2</v>
      </c>
      <c r="H12" s="8">
        <f ca="1">'5 yrs ago'!H7</f>
        <v>1.1929015141946027</v>
      </c>
      <c r="I12" s="3" t="s">
        <v>9</v>
      </c>
    </row>
    <row r="13" spans="1:9" x14ac:dyDescent="0.4">
      <c r="A13" s="2" vm="34">
        <f ca="1"/>
        <v>44228</v>
      </c>
      <c r="B13" vm="35">
        <f ca="1"/>
        <v>154.6465</v>
      </c>
      <c r="C13" s="5">
        <f t="shared" ca="1" si="0"/>
        <v>-3.5967573575716387E-2</v>
      </c>
      <c r="D13" vm="36">
        <f ca="1"/>
        <v>381.77</v>
      </c>
      <c r="E13" s="5">
        <f t="shared" ca="1" si="1"/>
        <v>2.7215634524684042E-2</v>
      </c>
      <c r="H13" s="8">
        <f ca="1">'6 yrs ago'!H7</f>
        <v>1.5870178398638566</v>
      </c>
      <c r="I13" s="3" t="s">
        <v>11</v>
      </c>
    </row>
    <row r="14" spans="1:9" x14ac:dyDescent="0.4">
      <c r="A14" s="2" vm="37">
        <f ca="1"/>
        <v>44256</v>
      </c>
      <c r="B14" vm="38">
        <f ca="1"/>
        <v>154.70400000000001</v>
      </c>
      <c r="C14" s="5">
        <f t="shared" ca="1" si="0"/>
        <v>3.7174661532602977E-4</v>
      </c>
      <c r="D14" vm="39">
        <f ca="1"/>
        <v>397.82</v>
      </c>
      <c r="E14" s="5">
        <f t="shared" ca="1" si="1"/>
        <v>4.1181308642704105E-2</v>
      </c>
      <c r="H14" s="8">
        <f ca="1">'7 yrs ago'!H7</f>
        <v>1.519152367798096</v>
      </c>
      <c r="I14" s="3" t="s">
        <v>12</v>
      </c>
    </row>
    <row r="15" spans="1:9" x14ac:dyDescent="0.4">
      <c r="A15" s="2" vm="40">
        <f ca="1"/>
        <v>44287</v>
      </c>
      <c r="B15" vm="41">
        <f ca="1"/>
        <v>173.37100000000001</v>
      </c>
      <c r="C15" s="5">
        <f t="shared" ca="1" si="0"/>
        <v>0.11392019325058272</v>
      </c>
      <c r="D15" vm="42">
        <f ca="1"/>
        <v>418.88</v>
      </c>
      <c r="E15" s="5">
        <f t="shared" ca="1" si="1"/>
        <v>5.1584841044620355E-2</v>
      </c>
      <c r="H15" s="8">
        <f ca="1">'8 yrs ago'!H7</f>
        <v>1.4145028073744905</v>
      </c>
      <c r="I15" s="3" t="s">
        <v>13</v>
      </c>
    </row>
    <row r="16" spans="1:9" x14ac:dyDescent="0.4">
      <c r="A16" s="2" vm="43">
        <f ca="1"/>
        <v>44317</v>
      </c>
      <c r="B16" vm="44">
        <f ca="1"/>
        <v>161.15350000000001</v>
      </c>
      <c r="C16" s="5">
        <f t="shared" ca="1" si="0"/>
        <v>-7.3076480070740385E-2</v>
      </c>
      <c r="D16" vm="45">
        <f ca="1"/>
        <v>421.65</v>
      </c>
      <c r="E16" s="5">
        <f t="shared" ca="1" si="1"/>
        <v>6.5911032991153549E-3</v>
      </c>
      <c r="H16" s="8">
        <f ca="1">'9 yrs ago'!H7</f>
        <v>1.0548293039841061</v>
      </c>
      <c r="I16" s="3" t="s">
        <v>14</v>
      </c>
    </row>
    <row r="17" spans="1:9" x14ac:dyDescent="0.4">
      <c r="A17" s="2" vm="46">
        <f ca="1"/>
        <v>44348</v>
      </c>
      <c r="B17" vm="47">
        <f ca="1"/>
        <v>172.00800000000001</v>
      </c>
      <c r="C17" s="5">
        <f t="shared" ca="1" si="0"/>
        <v>6.5183660438693752E-2</v>
      </c>
      <c r="D17" vm="48">
        <f ca="1"/>
        <v>429.92</v>
      </c>
      <c r="E17" s="5">
        <f t="shared" ca="1" si="1"/>
        <v>1.9423558846530537E-2</v>
      </c>
      <c r="H17" s="8">
        <f ca="1">'10 yrs ago'!H7</f>
        <v>0.96999322567595747</v>
      </c>
      <c r="I17" s="3" t="s">
        <v>15</v>
      </c>
    </row>
    <row r="18" spans="1:9" x14ac:dyDescent="0.4">
      <c r="A18" s="2" vm="49">
        <f ca="1"/>
        <v>44378</v>
      </c>
      <c r="B18" vm="50">
        <f ca="1"/>
        <v>166.37950000000001</v>
      </c>
      <c r="C18" s="5">
        <f t="shared" ca="1" si="0"/>
        <v>-3.3269663677392113E-2</v>
      </c>
      <c r="D18" vm="51">
        <f ca="1"/>
        <v>440.4</v>
      </c>
      <c r="E18" s="5">
        <f t="shared" ca="1" si="1"/>
        <v>2.4084259981343677E-2</v>
      </c>
    </row>
    <row r="19" spans="1:9" x14ac:dyDescent="0.4">
      <c r="A19" s="2" vm="52">
        <f ca="1"/>
        <v>44409</v>
      </c>
      <c r="B19" vm="53">
        <f ca="1"/>
        <v>173.5395</v>
      </c>
      <c r="C19" s="5">
        <f t="shared" ca="1" si="0"/>
        <v>4.2133915498725999E-2</v>
      </c>
      <c r="D19" vm="54">
        <f ca="1"/>
        <v>453.71</v>
      </c>
      <c r="E19" s="5">
        <f t="shared" ca="1" si="1"/>
        <v>2.9774822574747176E-2</v>
      </c>
    </row>
    <row r="20" spans="1:9" x14ac:dyDescent="0.4">
      <c r="A20" s="2" vm="55">
        <f ca="1"/>
        <v>44440</v>
      </c>
      <c r="B20" vm="56">
        <f ca="1"/>
        <v>164.25200000000001</v>
      </c>
      <c r="C20" s="5">
        <f t="shared" ca="1" si="0"/>
        <v>-5.5003405330353652E-2</v>
      </c>
      <c r="D20" vm="57">
        <f ca="1"/>
        <v>430.82</v>
      </c>
      <c r="E20" s="5">
        <f t="shared" ca="1" si="1"/>
        <v>-5.1767857963318488E-2</v>
      </c>
    </row>
    <row r="21" spans="1:9" x14ac:dyDescent="0.4">
      <c r="A21" s="2" vm="58">
        <f ca="1"/>
        <v>44470</v>
      </c>
      <c r="B21" vm="59">
        <f ca="1"/>
        <v>168.6215</v>
      </c>
      <c r="C21" s="5">
        <f t="shared" ca="1" si="0"/>
        <v>2.6254724346159528E-2</v>
      </c>
      <c r="D21" vm="60">
        <f ca="1"/>
        <v>460.99</v>
      </c>
      <c r="E21" s="5">
        <f t="shared" ca="1" si="1"/>
        <v>6.7685981327451156E-2</v>
      </c>
    </row>
    <row r="22" spans="1:9" x14ac:dyDescent="0.4">
      <c r="A22" s="2" vm="61">
        <f ca="1"/>
        <v>44501</v>
      </c>
      <c r="B22" vm="62">
        <f ca="1"/>
        <v>175.3535</v>
      </c>
      <c r="C22" s="5">
        <f t="shared" ca="1" si="0"/>
        <v>3.9147378269960106E-2</v>
      </c>
      <c r="D22" vm="63">
        <f ca="1"/>
        <v>457.63</v>
      </c>
      <c r="E22" s="5">
        <f t="shared" ca="1" si="1"/>
        <v>-7.3153534301832112E-3</v>
      </c>
    </row>
    <row r="23" spans="1:9" x14ac:dyDescent="0.4">
      <c r="A23" s="2" vm="64">
        <f ca="1"/>
        <v>44531</v>
      </c>
      <c r="B23" vm="65">
        <f ca="1"/>
        <v>166.71700000000001</v>
      </c>
      <c r="C23" s="5">
        <f t="shared" ca="1" si="0"/>
        <v>-5.0506172305566407E-2</v>
      </c>
      <c r="D23" vm="66">
        <f ca="1"/>
        <v>476.99</v>
      </c>
      <c r="E23" s="5">
        <f t="shared" ca="1" si="1"/>
        <v>4.1434528950777552E-2</v>
      </c>
    </row>
    <row r="24" spans="1:9" x14ac:dyDescent="0.4">
      <c r="A24" s="2" vm="67">
        <f ca="1"/>
        <v>44562</v>
      </c>
      <c r="B24" vm="68">
        <f ca="1"/>
        <v>149.5735</v>
      </c>
      <c r="C24" s="5">
        <f t="shared" ca="1" si="0"/>
        <v>-0.10850985334928992</v>
      </c>
      <c r="D24" vm="69">
        <f ca="1"/>
        <v>451.77</v>
      </c>
      <c r="E24" s="5">
        <f t="shared" ca="1" si="1"/>
        <v>-5.4322325541161204E-2</v>
      </c>
    </row>
    <row r="25" spans="1:9" x14ac:dyDescent="0.4">
      <c r="A25" s="2" vm="70">
        <f ca="1"/>
        <v>44593</v>
      </c>
      <c r="B25" vm="71">
        <f ca="1"/>
        <v>153.56299999999999</v>
      </c>
      <c r="C25" s="5">
        <f t="shared" ca="1" si="0"/>
        <v>2.6322995467381691E-2</v>
      </c>
      <c r="D25" vm="72">
        <f ca="1"/>
        <v>438.72</v>
      </c>
      <c r="E25" s="5">
        <f t="shared" ca="1" si="1"/>
        <v>-2.9311804392888084E-2</v>
      </c>
    </row>
    <row r="26" spans="1:9" x14ac:dyDescent="0.4">
      <c r="A26" s="2" vm="73">
        <f ca="1"/>
        <v>44621</v>
      </c>
      <c r="B26" vm="74">
        <f ca="1"/>
        <v>162.9975</v>
      </c>
      <c r="C26" s="5">
        <f t="shared" ca="1" si="0"/>
        <v>5.9623956986477045E-2</v>
      </c>
      <c r="D26" vm="75">
        <f ca="1"/>
        <v>453.69</v>
      </c>
      <c r="E26" s="5">
        <f t="shared" ca="1" si="1"/>
        <v>3.35527490568093E-2</v>
      </c>
    </row>
    <row r="27" spans="1:9" x14ac:dyDescent="0.4">
      <c r="A27" s="2" vm="76">
        <f ca="1"/>
        <v>44652</v>
      </c>
      <c r="B27" vm="77">
        <f ca="1"/>
        <v>124.28149999999999</v>
      </c>
      <c r="C27" s="5">
        <f t="shared" ca="1" si="0"/>
        <v>-0.2711857092933817</v>
      </c>
      <c r="D27" vm="78">
        <f ca="1"/>
        <v>413.56</v>
      </c>
      <c r="E27" s="5">
        <f t="shared" ca="1" si="1"/>
        <v>-9.2611538712266517E-2</v>
      </c>
    </row>
    <row r="28" spans="1:9" x14ac:dyDescent="0.4">
      <c r="A28" s="2" vm="79">
        <f ca="1"/>
        <v>44682</v>
      </c>
      <c r="B28" vm="80">
        <f ca="1"/>
        <v>120.20950000000001</v>
      </c>
      <c r="C28" s="5">
        <f t="shared" ca="1" si="0"/>
        <v>-3.3313100052673725E-2</v>
      </c>
      <c r="D28" vm="81">
        <f ca="1"/>
        <v>414.87</v>
      </c>
      <c r="E28" s="5">
        <f t="shared" ca="1" si="1"/>
        <v>3.162611426184429E-3</v>
      </c>
    </row>
    <row r="29" spans="1:9" x14ac:dyDescent="0.4">
      <c r="A29" s="2" vm="82">
        <f ca="1"/>
        <v>44713</v>
      </c>
      <c r="B29" vm="83">
        <f ca="1"/>
        <v>106.21</v>
      </c>
      <c r="C29" s="5">
        <f t="shared" ca="1" si="0"/>
        <v>-0.12381778758632632</v>
      </c>
      <c r="D29" vm="84">
        <f ca="1"/>
        <v>379.15</v>
      </c>
      <c r="E29" s="5">
        <f t="shared" ca="1" si="1"/>
        <v>-9.0033312997732234E-2</v>
      </c>
    </row>
    <row r="30" spans="1:9" x14ac:dyDescent="0.4">
      <c r="A30" s="2" vm="85">
        <f ca="1"/>
        <v>44743</v>
      </c>
      <c r="B30" vm="86">
        <f ca="1"/>
        <v>134.94999999999999</v>
      </c>
      <c r="C30" s="5">
        <f t="shared" ca="1" si="0"/>
        <v>0.23948607313056541</v>
      </c>
      <c r="D30" vm="87">
        <f ca="1"/>
        <v>414.28</v>
      </c>
      <c r="E30" s="5">
        <f t="shared" ca="1" si="1"/>
        <v>8.8610168573733578E-2</v>
      </c>
    </row>
    <row r="31" spans="1:9" x14ac:dyDescent="0.4">
      <c r="A31" s="2" vm="88">
        <f ca="1"/>
        <v>44774</v>
      </c>
      <c r="B31" vm="89">
        <f ca="1"/>
        <v>126.77</v>
      </c>
      <c r="C31" s="5">
        <f t="shared" ca="1" si="0"/>
        <v>-6.2529918513378344E-2</v>
      </c>
      <c r="D31" vm="90">
        <f ca="1"/>
        <v>397.18</v>
      </c>
      <c r="E31" s="5">
        <f t="shared" ca="1" si="1"/>
        <v>-4.2152495284659391E-2</v>
      </c>
    </row>
    <row r="32" spans="1:9" x14ac:dyDescent="0.4">
      <c r="A32" s="2" vm="91">
        <f ca="1"/>
        <v>44805</v>
      </c>
      <c r="B32" vm="92">
        <f ca="1"/>
        <v>113</v>
      </c>
      <c r="C32" s="5">
        <f t="shared" ca="1" si="0"/>
        <v>-0.11498660223829471</v>
      </c>
      <c r="D32" vm="93">
        <f ca="1"/>
        <v>358.65</v>
      </c>
      <c r="E32" s="5">
        <f t="shared" ca="1" si="1"/>
        <v>-0.10204259586357527</v>
      </c>
    </row>
    <row r="33" spans="1:5" x14ac:dyDescent="0.4">
      <c r="A33" s="2" vm="94">
        <f ca="1"/>
        <v>44835</v>
      </c>
      <c r="B33" vm="95">
        <f ca="1"/>
        <v>102.44</v>
      </c>
      <c r="C33" s="5">
        <f t="shared" ca="1" si="0"/>
        <v>-9.811055738101615E-2</v>
      </c>
      <c r="D33" vm="96">
        <f ca="1"/>
        <v>387.79</v>
      </c>
      <c r="E33" s="5">
        <f t="shared" ca="1" si="1"/>
        <v>7.811697341575051E-2</v>
      </c>
    </row>
    <row r="34" spans="1:5" x14ac:dyDescent="0.4">
      <c r="A34" s="2" vm="97">
        <f ca="1"/>
        <v>44866</v>
      </c>
      <c r="B34" vm="98">
        <f ca="1"/>
        <v>96.54</v>
      </c>
      <c r="C34" s="5">
        <f t="shared" ca="1" si="0"/>
        <v>-5.93198310989776E-2</v>
      </c>
      <c r="D34" vm="99">
        <f ca="1"/>
        <v>409.32</v>
      </c>
      <c r="E34" s="5">
        <f t="shared" ca="1" si="1"/>
        <v>5.4033290230360631E-2</v>
      </c>
    </row>
    <row r="35" spans="1:5" x14ac:dyDescent="0.4">
      <c r="A35" s="2" vm="100">
        <f ca="1"/>
        <v>44896</v>
      </c>
      <c r="B35" vm="101">
        <f ca="1"/>
        <v>84</v>
      </c>
      <c r="C35" s="5">
        <f t="shared" ca="1" si="0"/>
        <v>-0.13914063138903329</v>
      </c>
      <c r="D35" vm="102">
        <f ca="1"/>
        <v>384.21</v>
      </c>
      <c r="E35" s="5">
        <f t="shared" ca="1" si="1"/>
        <v>-6.3307968112464655E-2</v>
      </c>
    </row>
    <row r="36" spans="1:5" x14ac:dyDescent="0.4">
      <c r="A36" s="2" vm="103">
        <f ca="1"/>
        <v>44927</v>
      </c>
      <c r="B36" vm="104">
        <f ca="1"/>
        <v>103.13</v>
      </c>
      <c r="C36" s="5">
        <f t="shared" ca="1" si="0"/>
        <v>0.20517352948466397</v>
      </c>
      <c r="D36" vm="105">
        <f ca="1"/>
        <v>408.31</v>
      </c>
      <c r="E36" s="5">
        <f t="shared" ca="1" si="1"/>
        <v>6.0837411714769481E-2</v>
      </c>
    </row>
    <row r="37" spans="1:5" x14ac:dyDescent="0.4">
      <c r="A37" s="2" vm="106">
        <f ca="1"/>
        <v>44958</v>
      </c>
      <c r="B37" vm="107">
        <f ca="1"/>
        <v>94.23</v>
      </c>
      <c r="C37" s="5">
        <f t="shared" ca="1" si="0"/>
        <v>-9.0251726109312633E-2</v>
      </c>
      <c r="D37" vm="108">
        <f ca="1"/>
        <v>397.97</v>
      </c>
      <c r="E37" s="5">
        <f t="shared" ca="1" si="1"/>
        <v>-2.5650064261823993E-2</v>
      </c>
    </row>
    <row r="38" spans="1:5" x14ac:dyDescent="0.4">
      <c r="A38" s="2" vm="109">
        <f ca="1"/>
        <v>44986</v>
      </c>
      <c r="B38" vm="110">
        <f ca="1"/>
        <v>103.29</v>
      </c>
      <c r="C38" s="5">
        <f t="shared" ca="1" si="0"/>
        <v>9.1801963799877331E-2</v>
      </c>
      <c r="D38" vm="111">
        <f ca="1"/>
        <v>411.08</v>
      </c>
      <c r="E38" s="5">
        <f t="shared" ca="1" si="1"/>
        <v>3.2411217197836843E-2</v>
      </c>
    </row>
    <row r="39" spans="1:5" x14ac:dyDescent="0.4">
      <c r="A39" s="2" vm="112">
        <f ca="1"/>
        <v>45017</v>
      </c>
      <c r="B39" vm="113">
        <f ca="1"/>
        <v>105.45</v>
      </c>
      <c r="C39" s="5">
        <f t="shared" ca="1" si="0"/>
        <v>2.0696340906241388E-2</v>
      </c>
      <c r="D39" vm="114">
        <f ca="1"/>
        <v>417.66</v>
      </c>
      <c r="E39" s="5">
        <f t="shared" ca="1" si="1"/>
        <v>1.5879861651757834E-2</v>
      </c>
    </row>
    <row r="40" spans="1:5" x14ac:dyDescent="0.4">
      <c r="A40" s="2" vm="115">
        <f ca="1"/>
        <v>45047</v>
      </c>
      <c r="B40" vm="116">
        <f ca="1"/>
        <v>120.58</v>
      </c>
      <c r="C40" s="5">
        <f t="shared" ca="1" si="0"/>
        <v>0.13407652613647589</v>
      </c>
      <c r="D40" vm="117">
        <f ca="1"/>
        <v>419.43</v>
      </c>
      <c r="E40" s="5">
        <f t="shared" ca="1" si="1"/>
        <v>4.2289422592128138E-3</v>
      </c>
    </row>
    <row r="41" spans="1:5" x14ac:dyDescent="0.4">
      <c r="A41" s="2" vm="118">
        <f ca="1"/>
        <v>45078</v>
      </c>
      <c r="B41" vm="119">
        <f ca="1"/>
        <v>130.36000000000001</v>
      </c>
      <c r="C41" s="5">
        <f t="shared" ca="1" si="0"/>
        <v>7.7986420908101345E-2</v>
      </c>
      <c r="D41" vm="120">
        <f ca="1"/>
        <v>445.71</v>
      </c>
      <c r="E41" s="5">
        <f t="shared" ca="1" si="1"/>
        <v>6.0771869649528194E-2</v>
      </c>
    </row>
    <row r="42" spans="1:5" x14ac:dyDescent="0.4">
      <c r="A42" s="2" vm="121">
        <f ca="1"/>
        <v>45108</v>
      </c>
      <c r="B42" vm="122">
        <f ca="1"/>
        <v>133.68</v>
      </c>
      <c r="C42" s="5">
        <f t="shared" ca="1" si="0"/>
        <v>2.5149030317777449E-2</v>
      </c>
      <c r="D42" vm="123">
        <f ca="1"/>
        <v>460.18</v>
      </c>
      <c r="E42" s="5">
        <f t="shared" ca="1" si="1"/>
        <v>3.1949200974015553E-2</v>
      </c>
    </row>
    <row r="43" spans="1:5" x14ac:dyDescent="0.4">
      <c r="A43" s="2" vm="124">
        <f ca="1"/>
        <v>45139</v>
      </c>
      <c r="B43" vm="125">
        <f ca="1"/>
        <v>138.01</v>
      </c>
      <c r="C43" s="5">
        <f t="shared" ca="1" si="0"/>
        <v>3.1877262012810242E-2</v>
      </c>
      <c r="D43" vm="126">
        <f ca="1"/>
        <v>452.69</v>
      </c>
      <c r="E43" s="5">
        <f t="shared" ca="1" si="1"/>
        <v>-1.641015277757191E-2</v>
      </c>
    </row>
    <row r="44" spans="1:5" x14ac:dyDescent="0.4">
      <c r="A44" s="2" vm="127">
        <f ca="1"/>
        <v>45170</v>
      </c>
      <c r="B44" vm="128">
        <f ca="1"/>
        <v>127.12</v>
      </c>
      <c r="C44" s="5">
        <f t="shared" ca="1" si="0"/>
        <v>-8.2194624071487962E-2</v>
      </c>
      <c r="D44" vm="129">
        <f ca="1"/>
        <v>429.43</v>
      </c>
      <c r="E44" s="5">
        <f t="shared" ca="1" si="1"/>
        <v>-5.2748816581768214E-2</v>
      </c>
    </row>
    <row r="45" spans="1:5" x14ac:dyDescent="0.4">
      <c r="A45" s="2" vm="130">
        <f ca="1"/>
        <v>45200</v>
      </c>
      <c r="B45" vm="131">
        <f ca="1"/>
        <v>133.09</v>
      </c>
      <c r="C45" s="5">
        <f t="shared" ca="1" si="0"/>
        <v>4.5894068870004315E-2</v>
      </c>
      <c r="D45" vm="132">
        <f ca="1"/>
        <v>419.94</v>
      </c>
      <c r="E45" s="5">
        <f t="shared" ca="1" si="1"/>
        <v>-2.2346904002543255E-2</v>
      </c>
    </row>
    <row r="46" spans="1:5" x14ac:dyDescent="0.4">
      <c r="A46" s="2" vm="133">
        <f ca="1"/>
        <v>45231</v>
      </c>
      <c r="B46" vm="134">
        <f ca="1"/>
        <v>146.09</v>
      </c>
      <c r="C46" s="5">
        <f t="shared" ca="1" si="0"/>
        <v>9.3197279045957968E-2</v>
      </c>
      <c r="D46" vm="135">
        <f ca="1"/>
        <v>458.42</v>
      </c>
      <c r="E46" s="5">
        <f t="shared" ca="1" si="1"/>
        <v>8.7673950536716935E-2</v>
      </c>
    </row>
    <row r="47" spans="1:5" x14ac:dyDescent="0.4">
      <c r="A47" s="2" vm="136">
        <f ca="1"/>
        <v>45261</v>
      </c>
      <c r="B47" vm="137">
        <f ca="1"/>
        <v>151.94</v>
      </c>
      <c r="C47" s="5">
        <f t="shared" ca="1" si="0"/>
        <v>3.9262835930652829E-2</v>
      </c>
      <c r="D47" vm="138">
        <f ca="1"/>
        <v>477.63</v>
      </c>
      <c r="E47" s="5">
        <f t="shared" ca="1" si="1"/>
        <v>4.1050579709802706E-2</v>
      </c>
    </row>
    <row r="48" spans="1:5" x14ac:dyDescent="0.4">
      <c r="A48" s="2" vm="139">
        <f ca="1"/>
        <v>45292</v>
      </c>
      <c r="B48" vm="140">
        <f ca="1"/>
        <v>155.19999999999999</v>
      </c>
      <c r="C48" s="5">
        <f t="shared" ca="1" si="0"/>
        <v>2.1228901674042767E-2</v>
      </c>
      <c r="D48" vm="141">
        <f ca="1"/>
        <v>485.2</v>
      </c>
      <c r="E48" s="5">
        <f t="shared" ca="1" si="1"/>
        <v>1.5724802893872111E-2</v>
      </c>
    </row>
    <row r="49" spans="1:5" x14ac:dyDescent="0.4">
      <c r="A49" s="2" vm="142">
        <f ca="1"/>
        <v>45323</v>
      </c>
      <c r="B49" vm="143">
        <f ca="1"/>
        <v>176.76</v>
      </c>
      <c r="C49" s="5">
        <f t="shared" ca="1" si="0"/>
        <v>0.1300782725134208</v>
      </c>
      <c r="D49" vm="144">
        <f ca="1"/>
        <v>510.45</v>
      </c>
      <c r="E49" s="5">
        <f t="shared" ca="1" si="1"/>
        <v>5.0731512545129288E-2</v>
      </c>
    </row>
    <row r="50" spans="1:5" x14ac:dyDescent="0.4">
      <c r="A50" s="2" vm="145">
        <f ca="1"/>
        <v>45352</v>
      </c>
      <c r="B50" vm="146">
        <f ca="1"/>
        <v>180.38</v>
      </c>
      <c r="C50" s="5">
        <f t="shared" ca="1" si="0"/>
        <v>2.0272856475022888E-2</v>
      </c>
      <c r="D50" vm="147">
        <f ca="1"/>
        <v>525.73</v>
      </c>
      <c r="E50" s="5">
        <f t="shared" ca="1" si="1"/>
        <v>2.949508335025066E-2</v>
      </c>
    </row>
    <row r="51" spans="1:5" x14ac:dyDescent="0.4">
      <c r="A51" s="2" vm="148">
        <f ca="1"/>
        <v>45383</v>
      </c>
      <c r="B51" vm="149">
        <f ca="1"/>
        <v>175</v>
      </c>
      <c r="C51" s="5">
        <f t="shared" ca="1" si="0"/>
        <v>-3.0279762814048001E-2</v>
      </c>
      <c r="D51" vm="150">
        <f ca="1"/>
        <v>504.44</v>
      </c>
      <c r="E51" s="5">
        <f t="shared" ca="1" si="1"/>
        <v>-4.1338869877601256E-2</v>
      </c>
    </row>
    <row r="52" spans="1:5" x14ac:dyDescent="0.4">
      <c r="A52" s="2" vm="151">
        <f ca="1"/>
        <v>45413</v>
      </c>
      <c r="B52" vm="152">
        <f ca="1"/>
        <v>176.44</v>
      </c>
      <c r="C52" s="5">
        <f t="shared" ca="1" si="0"/>
        <v>8.1949013132249712E-3</v>
      </c>
      <c r="D52" vm="153">
        <f ca="1"/>
        <v>529.96</v>
      </c>
      <c r="E52" s="5">
        <f t="shared" ca="1" si="1"/>
        <v>4.9352628912248675E-2</v>
      </c>
    </row>
    <row r="53" spans="1:5" x14ac:dyDescent="0.4">
      <c r="A53" s="2" vm="154">
        <f ca="1"/>
        <v>45444</v>
      </c>
      <c r="B53" vm="155">
        <f ca="1"/>
        <v>193.25</v>
      </c>
      <c r="C53" s="5">
        <f t="shared" ca="1" si="0"/>
        <v>9.1003812230792416E-2</v>
      </c>
      <c r="D53" vm="156">
        <f ca="1"/>
        <v>547.23</v>
      </c>
      <c r="E53" s="5">
        <f t="shared" ca="1" si="1"/>
        <v>3.2067657367010456E-2</v>
      </c>
    </row>
    <row r="54" spans="1:5" x14ac:dyDescent="0.4">
      <c r="A54" s="2" vm="157">
        <f ca="1"/>
        <v>45474</v>
      </c>
      <c r="B54" vm="158">
        <f ca="1"/>
        <v>186.98</v>
      </c>
      <c r="C54" s="5">
        <f t="shared" ca="1" si="0"/>
        <v>-3.2983028204361768E-2</v>
      </c>
      <c r="D54" vm="159">
        <f ca="1"/>
        <v>553.32000000000005</v>
      </c>
      <c r="E54" s="5">
        <f t="shared" ca="1" si="1"/>
        <v>1.1067306639681753E-2</v>
      </c>
    </row>
    <row r="55" spans="1:5" x14ac:dyDescent="0.4">
      <c r="A55" s="2" vm="160">
        <f ca="1"/>
        <v>45505</v>
      </c>
      <c r="B55" vm="161">
        <f ca="1"/>
        <v>178.5</v>
      </c>
      <c r="C55" s="5">
        <f t="shared" ca="1" si="0"/>
        <v>-4.6413058043475758E-2</v>
      </c>
      <c r="D55" vm="162">
        <f ca="1"/>
        <v>566.75</v>
      </c>
      <c r="E55" s="5">
        <f t="shared" ca="1" si="1"/>
        <v>2.3981793381023853E-2</v>
      </c>
    </row>
    <row r="56" spans="1:5" x14ac:dyDescent="0.4">
      <c r="A56" s="2" vm="163">
        <f ca="1"/>
        <v>45536</v>
      </c>
      <c r="B56" vm="164">
        <f ca="1"/>
        <v>186.33</v>
      </c>
      <c r="C56" s="5">
        <f t="shared" ca="1" si="0"/>
        <v>4.2930694019627513E-2</v>
      </c>
      <c r="D56" vm="165">
        <f ca="1"/>
        <v>576.82000000000005</v>
      </c>
      <c r="E56" s="5">
        <f t="shared" ca="1" si="1"/>
        <v>1.7611970045769861E-2</v>
      </c>
    </row>
    <row r="57" spans="1:5" x14ac:dyDescent="0.4">
      <c r="A57" s="2" vm="166">
        <f ca="1"/>
        <v>45566</v>
      </c>
      <c r="B57" vm="167">
        <f ca="1"/>
        <v>186.4</v>
      </c>
      <c r="C57" s="5">
        <f t="shared" ca="1" si="0"/>
        <v>3.7560701216951986E-4</v>
      </c>
      <c r="D57" vm="168">
        <f ca="1"/>
        <v>571.24</v>
      </c>
      <c r="E57" s="5">
        <f t="shared" ca="1" si="1"/>
        <v>-9.7208228486758055E-3</v>
      </c>
    </row>
    <row r="58" spans="1:5" x14ac:dyDescent="0.4">
      <c r="A58" s="2" vm="169">
        <f ca="1"/>
        <v>45597</v>
      </c>
      <c r="B58" vm="170">
        <f ca="1"/>
        <v>207.89</v>
      </c>
      <c r="C58" s="5">
        <f t="shared" ca="1" si="0"/>
        <v>0.1091141914075318</v>
      </c>
      <c r="D58" vm="171">
        <f ca="1"/>
        <v>605.07000000000005</v>
      </c>
      <c r="E58" s="5">
        <f t="shared" ca="1" si="1"/>
        <v>5.7534717232432281E-2</v>
      </c>
    </row>
    <row r="59" spans="1:5" x14ac:dyDescent="0.4">
      <c r="A59" s="2" vm="172">
        <f ca="1"/>
        <v>45627</v>
      </c>
      <c r="B59" vm="173">
        <f ca="1"/>
        <v>219.39</v>
      </c>
      <c r="C59" s="5">
        <f t="shared" ca="1" si="0"/>
        <v>5.3841874291946805E-2</v>
      </c>
      <c r="D59" vm="174">
        <f ca="1"/>
        <v>588.67999999999995</v>
      </c>
      <c r="E59" s="5">
        <f t="shared" ca="1" si="1"/>
        <v>-2.7461411521252803E-2</v>
      </c>
    </row>
    <row r="60" spans="1:5" x14ac:dyDescent="0.4">
      <c r="A60" s="2" vm="175">
        <f ca="1"/>
        <v>45658</v>
      </c>
      <c r="B60" vm="176">
        <f ca="1"/>
        <v>237.68</v>
      </c>
      <c r="C60" s="5">
        <f t="shared" ca="1" si="0"/>
        <v>8.0074263203382873E-2</v>
      </c>
      <c r="D60" vm="177">
        <f ca="1"/>
        <v>604.66</v>
      </c>
      <c r="E60" s="5">
        <f t="shared" ca="1" si="1"/>
        <v>2.6783574291956321E-2</v>
      </c>
    </row>
    <row r="61" spans="1:5" x14ac:dyDescent="0.4">
      <c r="A61" s="2" vm="178">
        <f ca="1"/>
        <v>45689</v>
      </c>
      <c r="B61" vm="179">
        <f ca="1"/>
        <v>212.28</v>
      </c>
      <c r="C61" s="5">
        <f t="shared" ca="1" si="0"/>
        <v>-0.11301907319465797</v>
      </c>
      <c r="D61" vm="180">
        <f ca="1"/>
        <v>597.04</v>
      </c>
      <c r="E61" s="5">
        <f t="shared" ca="1" si="1"/>
        <v>-1.2682203764736336E-2</v>
      </c>
    </row>
    <row r="62" spans="1:5" x14ac:dyDescent="0.4">
      <c r="A62" s="2" vm="181">
        <f ca="1"/>
        <v>45717</v>
      </c>
      <c r="B62" vm="182">
        <f ca="1"/>
        <v>190.26</v>
      </c>
      <c r="C62" s="5">
        <f t="shared" ca="1" si="0"/>
        <v>-0.10951460018138329</v>
      </c>
      <c r="D62" vm="183">
        <f ca="1"/>
        <v>561.9</v>
      </c>
      <c r="E62" s="5">
        <f t="shared" ca="1" si="1"/>
        <v>-6.0660214704979398E-2</v>
      </c>
    </row>
  </sheetData>
  <phoneticPr fontId="3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3E0925-14A0-4CC7-B133-B47E514BE977}">
  <dimension ref="A1:H62"/>
  <sheetViews>
    <sheetView workbookViewId="0">
      <selection activeCell="H3" sqref="H3"/>
    </sheetView>
  </sheetViews>
  <sheetFormatPr defaultRowHeight="24" x14ac:dyDescent="0.4"/>
  <cols>
    <col min="8" max="8" width="10" customWidth="1"/>
  </cols>
  <sheetData>
    <row r="1" spans="1:8" x14ac:dyDescent="0.4">
      <c r="A1" s="4" t="s">
        <v>0</v>
      </c>
      <c r="B1" s="4" t="str">
        <f>H3</f>
        <v>amzn</v>
      </c>
      <c r="C1" s="4"/>
      <c r="D1" s="4" t="s">
        <v>1</v>
      </c>
      <c r="E1" s="4"/>
      <c r="F1" s="4"/>
      <c r="G1" s="4"/>
      <c r="H1" s="1">
        <f ca="1">TODAY()</f>
        <v>45760</v>
      </c>
    </row>
    <row r="2" spans="1:8" ht="24.75" thickBot="1" x14ac:dyDescent="0.45">
      <c r="A2" s="2" cm="1" vm="471">
        <f t="array" aca="1" ref="A2:B62" ca="1">_xlfn.STOCKHISTORY(H3,H4,H5,2,0,0,1)</f>
        <v>40603</v>
      </c>
      <c r="B2" vm="472">
        <f ca="1"/>
        <v>9.0065000000000008</v>
      </c>
      <c r="D2" cm="1" vm="473">
        <f t="array" aca="1" ref="D2:D62" ca="1">_xlfn.STOCKHISTORY(D1,H4,H5,2,0,1)</f>
        <v>133.01</v>
      </c>
      <c r="G2" s="4"/>
      <c r="H2" s="1"/>
    </row>
    <row r="3" spans="1:8" ht="24.75" thickBot="1" x14ac:dyDescent="0.45">
      <c r="A3" s="2" vm="474">
        <f ca="1"/>
        <v>40634</v>
      </c>
      <c r="B3" vm="475">
        <f ca="1"/>
        <v>9.7904999999999998</v>
      </c>
      <c r="C3" s="5">
        <f ca="1">LN(B3/B2)</f>
        <v>8.3465988879768527E-2</v>
      </c>
      <c r="D3" vm="476">
        <f ca="1"/>
        <v>136.94</v>
      </c>
      <c r="E3" s="5">
        <f ca="1">LN(D3/D2)</f>
        <v>2.9118560327712057E-2</v>
      </c>
      <c r="H3" s="7" t="str">
        <f>Today!H3</f>
        <v>amzn</v>
      </c>
    </row>
    <row r="4" spans="1:8" x14ac:dyDescent="0.4">
      <c r="A4" s="2" vm="477">
        <f ca="1"/>
        <v>40664</v>
      </c>
      <c r="B4" vm="478">
        <f ca="1"/>
        <v>9.8345000000000002</v>
      </c>
      <c r="C4" s="5">
        <f t="shared" ref="C4:C62" ca="1" si="0">LN(B4/B3)</f>
        <v>4.4840839465656868E-3</v>
      </c>
      <c r="D4" vm="479">
        <f ca="1"/>
        <v>135.31</v>
      </c>
      <c r="E4" s="5">
        <f t="shared" ref="E4:E62" ca="1" si="1">LN(D4/D3)</f>
        <v>-1.1974431417364029E-2</v>
      </c>
      <c r="H4" s="1">
        <f ca="1">DATE(YEAR(H5)-5,MONTH(H5),DAY(H5))</f>
        <v>40615</v>
      </c>
    </row>
    <row r="5" spans="1:8" x14ac:dyDescent="0.4">
      <c r="A5" s="2" vm="480">
        <f ca="1"/>
        <v>40695</v>
      </c>
      <c r="B5" vm="481">
        <f ca="1"/>
        <v>10.224500000000001</v>
      </c>
      <c r="C5" s="5">
        <f t="shared" ca="1" si="0"/>
        <v>3.8890189269922035E-2</v>
      </c>
      <c r="D5" vm="482">
        <f ca="1"/>
        <v>132.41999999999999</v>
      </c>
      <c r="E5" s="5">
        <f t="shared" ca="1" si="1"/>
        <v>-2.1589752778852944E-2</v>
      </c>
      <c r="H5" s="1">
        <f ca="1">DATE(YEAR(H1)-9,MONTH(H1)-1,DAY(H1))</f>
        <v>42442</v>
      </c>
    </row>
    <row r="6" spans="1:8" x14ac:dyDescent="0.4">
      <c r="A6" s="2" vm="483">
        <f ca="1"/>
        <v>40725</v>
      </c>
      <c r="B6" vm="484">
        <f ca="1"/>
        <v>11.125999999999999</v>
      </c>
      <c r="C6" s="5">
        <f t="shared" ca="1" si="0"/>
        <v>8.4497910675369187E-2</v>
      </c>
      <c r="D6" vm="485">
        <f ca="1"/>
        <v>129.81</v>
      </c>
      <c r="E6" s="5">
        <f t="shared" ca="1" si="1"/>
        <v>-1.990684659179685E-2</v>
      </c>
    </row>
    <row r="7" spans="1:8" x14ac:dyDescent="0.4">
      <c r="A7" s="2" vm="486">
        <f ca="1"/>
        <v>40756</v>
      </c>
      <c r="B7" vm="487">
        <f ca="1"/>
        <v>10.7615</v>
      </c>
      <c r="C7" s="5">
        <f t="shared" ca="1" si="0"/>
        <v>-3.3309761431004642E-2</v>
      </c>
      <c r="D7" vm="488">
        <f ca="1"/>
        <v>122.64</v>
      </c>
      <c r="E7" s="5">
        <f t="shared" ca="1" si="1"/>
        <v>-5.6818608341344445E-2</v>
      </c>
      <c r="G7" t="s">
        <v>2</v>
      </c>
      <c r="H7" s="6">
        <f ca="1">SLOPE(C3:C62,E3:E62)</f>
        <v>1.0548293039841061</v>
      </c>
    </row>
    <row r="8" spans="1:8" x14ac:dyDescent="0.4">
      <c r="A8" s="2" vm="489">
        <f ca="1"/>
        <v>40787</v>
      </c>
      <c r="B8" vm="490">
        <f ca="1"/>
        <v>10.811500000000001</v>
      </c>
      <c r="C8" s="5">
        <f t="shared" ca="1" si="0"/>
        <v>4.6354322097159799E-3</v>
      </c>
      <c r="D8" vm="491">
        <f ca="1"/>
        <v>113.69</v>
      </c>
      <c r="E8" s="5">
        <f t="shared" ca="1" si="1"/>
        <v>-7.5777788422543554E-2</v>
      </c>
    </row>
    <row r="9" spans="1:8" x14ac:dyDescent="0.4">
      <c r="A9" s="2" vm="492">
        <f ca="1"/>
        <v>40817</v>
      </c>
      <c r="B9" vm="493">
        <f ca="1"/>
        <v>10.6755</v>
      </c>
      <c r="C9" s="5">
        <f t="shared" ca="1" si="0"/>
        <v>-1.2658986006514298E-2</v>
      </c>
      <c r="D9" vm="494">
        <f ca="1"/>
        <v>125.8</v>
      </c>
      <c r="E9" s="5">
        <f t="shared" ca="1" si="1"/>
        <v>0.10121789812532496</v>
      </c>
    </row>
    <row r="10" spans="1:8" x14ac:dyDescent="0.4">
      <c r="A10" s="2" vm="495">
        <f ca="1"/>
        <v>40848</v>
      </c>
      <c r="B10" vm="496">
        <f ca="1"/>
        <v>9.6144999999999996</v>
      </c>
      <c r="C10" s="5">
        <f t="shared" ca="1" si="0"/>
        <v>-0.10467902081679367</v>
      </c>
      <c r="D10" vm="497">
        <f ca="1"/>
        <v>125.4</v>
      </c>
      <c r="E10" s="5">
        <f t="shared" ca="1" si="1"/>
        <v>-3.1847160675197244E-3</v>
      </c>
    </row>
    <row r="11" spans="1:8" x14ac:dyDescent="0.4">
      <c r="A11" s="2" vm="498">
        <f ca="1"/>
        <v>40878</v>
      </c>
      <c r="B11" vm="499">
        <f ca="1"/>
        <v>8.6549999999999994</v>
      </c>
      <c r="C11" s="5">
        <f t="shared" ca="1" si="0"/>
        <v>-0.10513518698033228</v>
      </c>
      <c r="D11" vm="500">
        <f ca="1"/>
        <v>125.96</v>
      </c>
      <c r="E11" s="5">
        <f t="shared" ca="1" si="1"/>
        <v>4.4557680340035705E-3</v>
      </c>
    </row>
    <row r="12" spans="1:8" x14ac:dyDescent="0.4">
      <c r="A12" s="2" vm="501">
        <f ca="1"/>
        <v>40909</v>
      </c>
      <c r="B12" vm="502">
        <f ca="1"/>
        <v>9.7219999999999995</v>
      </c>
      <c r="C12" s="5">
        <f t="shared" ca="1" si="0"/>
        <v>0.11625416999509126</v>
      </c>
      <c r="D12" vm="503">
        <f ca="1"/>
        <v>131.77000000000001</v>
      </c>
      <c r="E12" s="5">
        <f t="shared" ca="1" si="1"/>
        <v>4.5093582324337127E-2</v>
      </c>
    </row>
    <row r="13" spans="1:8" x14ac:dyDescent="0.4">
      <c r="A13" s="2" vm="504">
        <f ca="1"/>
        <v>40940</v>
      </c>
      <c r="B13" vm="505">
        <f ca="1"/>
        <v>8.9845000000000006</v>
      </c>
      <c r="C13" s="5">
        <f t="shared" ca="1" si="0"/>
        <v>-7.8890488238892234E-2</v>
      </c>
      <c r="D13" vm="506">
        <f ca="1"/>
        <v>137.32</v>
      </c>
      <c r="E13" s="5">
        <f t="shared" ca="1" si="1"/>
        <v>4.1255990032330402E-2</v>
      </c>
    </row>
    <row r="14" spans="1:8" x14ac:dyDescent="0.4">
      <c r="A14" s="2" vm="435">
        <f ca="1"/>
        <v>40969</v>
      </c>
      <c r="B14" vm="436">
        <f ca="1"/>
        <v>10.125500000000001</v>
      </c>
      <c r="C14" s="5">
        <f t="shared" ca="1" si="0"/>
        <v>0.11955612410499467</v>
      </c>
      <c r="D14" vm="437">
        <f ca="1"/>
        <v>141.21</v>
      </c>
      <c r="E14" s="5">
        <f t="shared" ca="1" si="1"/>
        <v>2.7934175491669402E-2</v>
      </c>
    </row>
    <row r="15" spans="1:8" x14ac:dyDescent="0.4">
      <c r="A15" s="2" vm="438">
        <f ca="1"/>
        <v>41000</v>
      </c>
      <c r="B15" vm="439">
        <f ca="1"/>
        <v>11.595000000000001</v>
      </c>
      <c r="C15" s="5">
        <f t="shared" ca="1" si="0"/>
        <v>0.13551697621812894</v>
      </c>
      <c r="D15" vm="440">
        <f ca="1"/>
        <v>140.28</v>
      </c>
      <c r="E15" s="5">
        <f t="shared" ca="1" si="1"/>
        <v>-6.6077188091833421E-3</v>
      </c>
    </row>
    <row r="16" spans="1:8" x14ac:dyDescent="0.4">
      <c r="A16" s="2" vm="441">
        <f ca="1"/>
        <v>41030</v>
      </c>
      <c r="B16" vm="442">
        <f ca="1"/>
        <v>10.6455</v>
      </c>
      <c r="C16" s="5">
        <f t="shared" ca="1" si="0"/>
        <v>-8.5436703056484806E-2</v>
      </c>
      <c r="D16" vm="443">
        <f ca="1"/>
        <v>131.85</v>
      </c>
      <c r="E16" s="5">
        <f t="shared" ca="1" si="1"/>
        <v>-6.1975512472681654E-2</v>
      </c>
    </row>
    <row r="17" spans="1:5" x14ac:dyDescent="0.4">
      <c r="A17" s="2" vm="444">
        <f ca="1"/>
        <v>41061</v>
      </c>
      <c r="B17" vm="445">
        <f ca="1"/>
        <v>11.4175</v>
      </c>
      <c r="C17" s="5">
        <f t="shared" ca="1" si="0"/>
        <v>7.0009998426006775E-2</v>
      </c>
      <c r="D17" vm="446">
        <f ca="1"/>
        <v>136.75</v>
      </c>
      <c r="E17" s="5">
        <f t="shared" ca="1" si="1"/>
        <v>3.6489528502794875E-2</v>
      </c>
    </row>
    <row r="18" spans="1:5" x14ac:dyDescent="0.4">
      <c r="A18" s="2" vm="447">
        <f ca="1"/>
        <v>41091</v>
      </c>
      <c r="B18" vm="448">
        <f ca="1"/>
        <v>11.664999999999999</v>
      </c>
      <c r="C18" s="5">
        <f t="shared" ca="1" si="0"/>
        <v>2.1445639396376139E-2</v>
      </c>
      <c r="D18" vm="449">
        <f ca="1"/>
        <v>138.44999999999999</v>
      </c>
      <c r="E18" s="5">
        <f t="shared" ca="1" si="1"/>
        <v>1.2354808314880257E-2</v>
      </c>
    </row>
    <row r="19" spans="1:5" x14ac:dyDescent="0.4">
      <c r="A19" s="2" vm="450">
        <f ca="1"/>
        <v>41122</v>
      </c>
      <c r="B19" vm="451">
        <f ca="1"/>
        <v>12.413500000000001</v>
      </c>
      <c r="C19" s="5">
        <f t="shared" ca="1" si="0"/>
        <v>6.2191684600430758E-2</v>
      </c>
      <c r="D19" vm="452">
        <f ca="1"/>
        <v>141.88</v>
      </c>
      <c r="E19" s="5">
        <f t="shared" ca="1" si="1"/>
        <v>2.4472380288450304E-2</v>
      </c>
    </row>
    <row r="20" spans="1:5" x14ac:dyDescent="0.4">
      <c r="A20" s="2" vm="453">
        <f ca="1"/>
        <v>41153</v>
      </c>
      <c r="B20" vm="454">
        <f ca="1"/>
        <v>12.715999999999999</v>
      </c>
      <c r="C20" s="5">
        <f t="shared" ca="1" si="0"/>
        <v>2.4076452974732251E-2</v>
      </c>
      <c r="D20" vm="455">
        <f ca="1"/>
        <v>144.4</v>
      </c>
      <c r="E20" s="5">
        <f t="shared" ca="1" si="1"/>
        <v>1.7605596553304764E-2</v>
      </c>
    </row>
    <row r="21" spans="1:5" x14ac:dyDescent="0.4">
      <c r="A21" s="2" vm="456">
        <f ca="1"/>
        <v>41183</v>
      </c>
      <c r="B21" vm="457">
        <f ca="1"/>
        <v>11.6447</v>
      </c>
      <c r="C21" s="5">
        <f t="shared" ca="1" si="0"/>
        <v>-8.8009902173770652E-2</v>
      </c>
      <c r="D21" vm="458">
        <f ca="1"/>
        <v>141.47999999999999</v>
      </c>
      <c r="E21" s="5">
        <f t="shared" ca="1" si="1"/>
        <v>-2.0428862121446151E-2</v>
      </c>
    </row>
    <row r="22" spans="1:5" x14ac:dyDescent="0.4">
      <c r="A22" s="2" vm="459">
        <f ca="1"/>
        <v>41214</v>
      </c>
      <c r="B22" vm="460">
        <f ca="1"/>
        <v>12.602499999999999</v>
      </c>
      <c r="C22" s="5">
        <f t="shared" ca="1" si="0"/>
        <v>7.9044066099863156E-2</v>
      </c>
      <c r="D22" vm="461">
        <f ca="1"/>
        <v>142.71</v>
      </c>
      <c r="E22" s="5">
        <f t="shared" ca="1" si="1"/>
        <v>8.6562347750200816E-3</v>
      </c>
    </row>
    <row r="23" spans="1:5" x14ac:dyDescent="0.4">
      <c r="A23" s="2" vm="462">
        <f ca="1"/>
        <v>41244</v>
      </c>
      <c r="B23" vm="463">
        <f ca="1"/>
        <v>12.5435</v>
      </c>
      <c r="C23" s="5">
        <f t="shared" ca="1" si="0"/>
        <v>-4.6926038548929872E-3</v>
      </c>
      <c r="D23" vm="464">
        <f ca="1"/>
        <v>143.13999999999999</v>
      </c>
      <c r="E23" s="5">
        <f t="shared" ca="1" si="1"/>
        <v>3.008573198151579E-3</v>
      </c>
    </row>
    <row r="24" spans="1:5" x14ac:dyDescent="0.4">
      <c r="A24" s="2" vm="465">
        <f ca="1"/>
        <v>41275</v>
      </c>
      <c r="B24" vm="466">
        <f ca="1"/>
        <v>13.275</v>
      </c>
      <c r="C24" s="5">
        <f t="shared" ca="1" si="0"/>
        <v>5.6679964008246771E-2</v>
      </c>
      <c r="D24" vm="467">
        <f ca="1"/>
        <v>150.46</v>
      </c>
      <c r="E24" s="5">
        <f t="shared" ca="1" si="1"/>
        <v>4.9874095821624304E-2</v>
      </c>
    </row>
    <row r="25" spans="1:5" x14ac:dyDescent="0.4">
      <c r="A25" s="2" vm="468">
        <f ca="1"/>
        <v>41306</v>
      </c>
      <c r="B25" vm="469">
        <f ca="1"/>
        <v>13.2135</v>
      </c>
      <c r="C25" s="5">
        <f t="shared" ca="1" si="0"/>
        <v>-4.6435328921795955E-3</v>
      </c>
      <c r="D25" vm="470">
        <f ca="1"/>
        <v>152.5</v>
      </c>
      <c r="E25" s="5">
        <f t="shared" ca="1" si="1"/>
        <v>1.3467327915390735E-2</v>
      </c>
    </row>
    <row r="26" spans="1:5" x14ac:dyDescent="0.4">
      <c r="A26" s="2" vm="399">
        <f ca="1"/>
        <v>41334</v>
      </c>
      <c r="B26" vm="400">
        <f ca="1"/>
        <v>13.3245</v>
      </c>
      <c r="C26" s="5">
        <f t="shared" ca="1" si="0"/>
        <v>8.3654116599053557E-3</v>
      </c>
      <c r="D26" vm="401">
        <f ca="1"/>
        <v>157.36000000000001</v>
      </c>
      <c r="E26" s="5">
        <f t="shared" ca="1" si="1"/>
        <v>3.1371578033337413E-2</v>
      </c>
    </row>
    <row r="27" spans="1:5" x14ac:dyDescent="0.4">
      <c r="A27" s="2" vm="402">
        <f ca="1"/>
        <v>41365</v>
      </c>
      <c r="B27" vm="403">
        <f ca="1"/>
        <v>12.6905</v>
      </c>
      <c r="C27" s="5">
        <f t="shared" ca="1" si="0"/>
        <v>-4.8750763842404239E-2</v>
      </c>
      <c r="D27" vm="404">
        <f ca="1"/>
        <v>160.44999999999999</v>
      </c>
      <c r="E27" s="5">
        <f t="shared" ca="1" si="1"/>
        <v>1.9446193475062015E-2</v>
      </c>
    </row>
    <row r="28" spans="1:5" x14ac:dyDescent="0.4">
      <c r="A28" s="2" vm="405">
        <f ca="1"/>
        <v>41395</v>
      </c>
      <c r="B28" vm="406">
        <f ca="1"/>
        <v>13.46</v>
      </c>
      <c r="C28" s="5">
        <f t="shared" ca="1" si="0"/>
        <v>5.8868642163257684E-2</v>
      </c>
      <c r="D28" vm="407">
        <f ca="1"/>
        <v>164.3</v>
      </c>
      <c r="E28" s="5">
        <f t="shared" ca="1" si="1"/>
        <v>2.3711657487356631E-2</v>
      </c>
    </row>
    <row r="29" spans="1:5" x14ac:dyDescent="0.4">
      <c r="A29" s="2" vm="408">
        <f ca="1"/>
        <v>41426</v>
      </c>
      <c r="B29" vm="409">
        <f ca="1"/>
        <v>13.884499999999999</v>
      </c>
      <c r="C29" s="5">
        <f t="shared" ca="1" si="0"/>
        <v>3.1050785810979229E-2</v>
      </c>
      <c r="D29" vm="410">
        <f ca="1"/>
        <v>160.88</v>
      </c>
      <c r="E29" s="5">
        <f t="shared" ca="1" si="1"/>
        <v>-2.103527957882589E-2</v>
      </c>
    </row>
    <row r="30" spans="1:5" x14ac:dyDescent="0.4">
      <c r="A30" s="2" vm="411">
        <f ca="1"/>
        <v>41456</v>
      </c>
      <c r="B30" vm="412">
        <f ca="1"/>
        <v>15.061</v>
      </c>
      <c r="C30" s="5">
        <f t="shared" ca="1" si="0"/>
        <v>8.133551120215049E-2</v>
      </c>
      <c r="D30" vm="413">
        <f ca="1"/>
        <v>169.55</v>
      </c>
      <c r="E30" s="5">
        <f t="shared" ca="1" si="1"/>
        <v>5.2489123107251109E-2</v>
      </c>
    </row>
    <row r="31" spans="1:5" x14ac:dyDescent="0.4">
      <c r="A31" s="2" vm="414">
        <f ca="1"/>
        <v>41487</v>
      </c>
      <c r="B31" vm="415">
        <f ca="1"/>
        <v>14.048999999999999</v>
      </c>
      <c r="C31" s="5">
        <f t="shared" ca="1" si="0"/>
        <v>-6.955740236019721E-2</v>
      </c>
      <c r="D31" vm="416">
        <f ca="1"/>
        <v>164.4</v>
      </c>
      <c r="E31" s="5">
        <f t="shared" ca="1" si="1"/>
        <v>-3.0845385949568059E-2</v>
      </c>
    </row>
    <row r="32" spans="1:5" x14ac:dyDescent="0.4">
      <c r="A32" s="2" vm="417">
        <f ca="1"/>
        <v>41518</v>
      </c>
      <c r="B32" vm="418">
        <f ca="1"/>
        <v>15.632</v>
      </c>
      <c r="C32" s="5">
        <f t="shared" ca="1" si="0"/>
        <v>0.10676887643091244</v>
      </c>
      <c r="D32" vm="419">
        <f ca="1"/>
        <v>168.9</v>
      </c>
      <c r="E32" s="5">
        <f t="shared" ca="1" si="1"/>
        <v>2.7004341191674951E-2</v>
      </c>
    </row>
    <row r="33" spans="1:5" x14ac:dyDescent="0.4">
      <c r="A33" s="2" vm="420">
        <f ca="1"/>
        <v>41548</v>
      </c>
      <c r="B33" vm="421">
        <f ca="1"/>
        <v>18.201499999999999</v>
      </c>
      <c r="C33" s="5">
        <f t="shared" ca="1" si="0"/>
        <v>0.15218391296859804</v>
      </c>
      <c r="D33" vm="422">
        <f ca="1"/>
        <v>176.69</v>
      </c>
      <c r="E33" s="5">
        <f t="shared" ca="1" si="1"/>
        <v>4.508996081480432E-2</v>
      </c>
    </row>
    <row r="34" spans="1:5" x14ac:dyDescent="0.4">
      <c r="A34" s="2" vm="423">
        <f ca="1"/>
        <v>41579</v>
      </c>
      <c r="B34" vm="424">
        <f ca="1"/>
        <v>19.681000000000001</v>
      </c>
      <c r="C34" s="5">
        <f t="shared" ca="1" si="0"/>
        <v>7.8149695072275538E-2</v>
      </c>
      <c r="D34" vm="425">
        <f ca="1"/>
        <v>181.96</v>
      </c>
      <c r="E34" s="5">
        <f t="shared" ca="1" si="1"/>
        <v>2.9390098073244674E-2</v>
      </c>
    </row>
    <row r="35" spans="1:5" x14ac:dyDescent="0.4">
      <c r="A35" s="2" vm="426">
        <f ca="1"/>
        <v>41609</v>
      </c>
      <c r="B35" vm="427">
        <f ca="1"/>
        <v>19.939499999999999</v>
      </c>
      <c r="C35" s="5">
        <f t="shared" ca="1" si="0"/>
        <v>1.3048985652326216E-2</v>
      </c>
      <c r="D35" vm="428">
        <f ca="1"/>
        <v>185.65</v>
      </c>
      <c r="E35" s="5">
        <f t="shared" ca="1" si="1"/>
        <v>2.0076297921285798E-2</v>
      </c>
    </row>
    <row r="36" spans="1:5" x14ac:dyDescent="0.4">
      <c r="A36" s="2" vm="429">
        <f ca="1"/>
        <v>41640</v>
      </c>
      <c r="B36" vm="430">
        <f ca="1"/>
        <v>17.9345</v>
      </c>
      <c r="C36" s="5">
        <f t="shared" ca="1" si="0"/>
        <v>-0.10597645684794997</v>
      </c>
      <c r="D36" vm="431">
        <f ca="1"/>
        <v>179.17</v>
      </c>
      <c r="E36" s="5">
        <f t="shared" ca="1" si="1"/>
        <v>-3.5528104811282608E-2</v>
      </c>
    </row>
    <row r="37" spans="1:5" x14ac:dyDescent="0.4">
      <c r="A37" s="2" vm="432">
        <f ca="1"/>
        <v>41671</v>
      </c>
      <c r="B37" vm="433">
        <f ca="1"/>
        <v>18.105</v>
      </c>
      <c r="C37" s="5">
        <f t="shared" ca="1" si="0"/>
        <v>9.4619110719280381E-3</v>
      </c>
      <c r="D37" vm="434">
        <f ca="1"/>
        <v>187.34</v>
      </c>
      <c r="E37" s="5">
        <f t="shared" ca="1" si="1"/>
        <v>4.4590071969178004E-2</v>
      </c>
    </row>
    <row r="38" spans="1:5" x14ac:dyDescent="0.4">
      <c r="A38" s="2" vm="363">
        <f ca="1"/>
        <v>41699</v>
      </c>
      <c r="B38" vm="364">
        <f ca="1"/>
        <v>16.818300000000001</v>
      </c>
      <c r="C38" s="5">
        <f t="shared" ca="1" si="0"/>
        <v>-7.3720563935312677E-2</v>
      </c>
      <c r="D38" vm="365">
        <f ca="1"/>
        <v>188.14</v>
      </c>
      <c r="E38" s="5">
        <f t="shared" ca="1" si="1"/>
        <v>4.2612187628207352E-3</v>
      </c>
    </row>
    <row r="39" spans="1:5" x14ac:dyDescent="0.4">
      <c r="A39" s="2" vm="366">
        <f ca="1"/>
        <v>41730</v>
      </c>
      <c r="B39" vm="367">
        <f ca="1"/>
        <v>15.2065</v>
      </c>
      <c r="C39" s="5">
        <f t="shared" ca="1" si="0"/>
        <v>-0.10074461125943901</v>
      </c>
      <c r="D39" vm="368">
        <f ca="1"/>
        <v>189.54</v>
      </c>
      <c r="E39" s="5">
        <f t="shared" ca="1" si="1"/>
        <v>7.4137174982435829E-3</v>
      </c>
    </row>
    <row r="40" spans="1:5" x14ac:dyDescent="0.4">
      <c r="A40" s="2" vm="369">
        <f ca="1"/>
        <v>41760</v>
      </c>
      <c r="B40" vm="370">
        <f ca="1"/>
        <v>15.6275</v>
      </c>
      <c r="C40" s="5">
        <f t="shared" ca="1" si="0"/>
        <v>2.7309214800977481E-2</v>
      </c>
      <c r="D40" vm="371">
        <f ca="1"/>
        <v>193.87</v>
      </c>
      <c r="E40" s="5">
        <f t="shared" ca="1" si="1"/>
        <v>2.2587747309067298E-2</v>
      </c>
    </row>
    <row r="41" spans="1:5" x14ac:dyDescent="0.4">
      <c r="A41" s="2" vm="372">
        <f ca="1"/>
        <v>41791</v>
      </c>
      <c r="B41" vm="373">
        <f ca="1"/>
        <v>16.239000000000001</v>
      </c>
      <c r="C41" s="5">
        <f t="shared" ca="1" si="0"/>
        <v>3.8383573659120207E-2</v>
      </c>
      <c r="D41" vm="374">
        <f ca="1"/>
        <v>197</v>
      </c>
      <c r="E41" s="5">
        <f t="shared" ca="1" si="1"/>
        <v>1.6015897386872282E-2</v>
      </c>
    </row>
    <row r="42" spans="1:5" x14ac:dyDescent="0.4">
      <c r="A42" s="2" vm="375">
        <f ca="1"/>
        <v>41821</v>
      </c>
      <c r="B42" vm="376">
        <f ca="1"/>
        <v>15.6495</v>
      </c>
      <c r="C42" s="5">
        <f t="shared" ca="1" si="0"/>
        <v>-3.6976788888953949E-2</v>
      </c>
      <c r="D42" vm="377">
        <f ca="1"/>
        <v>194.25</v>
      </c>
      <c r="E42" s="5">
        <f t="shared" ca="1" si="1"/>
        <v>-1.4057739490231699E-2</v>
      </c>
    </row>
    <row r="43" spans="1:5" x14ac:dyDescent="0.4">
      <c r="A43" s="2" vm="378">
        <f ca="1"/>
        <v>41852</v>
      </c>
      <c r="B43" vm="379">
        <f ca="1"/>
        <v>16.952000000000002</v>
      </c>
      <c r="C43" s="5">
        <f t="shared" ca="1" si="0"/>
        <v>7.9946853372001331E-2</v>
      </c>
      <c r="D43" vm="380">
        <f ca="1"/>
        <v>201.96</v>
      </c>
      <c r="E43" s="5">
        <f t="shared" ca="1" si="1"/>
        <v>3.8923668742958259E-2</v>
      </c>
    </row>
    <row r="44" spans="1:5" x14ac:dyDescent="0.4">
      <c r="A44" s="2" vm="381">
        <f ca="1"/>
        <v>41883</v>
      </c>
      <c r="B44" vm="382">
        <f ca="1"/>
        <v>16.122</v>
      </c>
      <c r="C44" s="5">
        <f t="shared" ca="1" si="0"/>
        <v>-5.0201022104588849E-2</v>
      </c>
      <c r="D44" vm="383">
        <f ca="1"/>
        <v>198.26</v>
      </c>
      <c r="E44" s="5">
        <f t="shared" ca="1" si="1"/>
        <v>-1.8490357385963621E-2</v>
      </c>
    </row>
    <row r="45" spans="1:5" x14ac:dyDescent="0.4">
      <c r="A45" s="2" vm="384">
        <f ca="1"/>
        <v>41913</v>
      </c>
      <c r="B45" vm="385">
        <f ca="1"/>
        <v>15.273</v>
      </c>
      <c r="C45" s="5">
        <f t="shared" ca="1" si="0"/>
        <v>-5.4098235273100502E-2</v>
      </c>
      <c r="D45" vm="386">
        <f ca="1"/>
        <v>202.99</v>
      </c>
      <c r="E45" s="5">
        <f t="shared" ca="1" si="1"/>
        <v>2.357741613992512E-2</v>
      </c>
    </row>
    <row r="46" spans="1:5" x14ac:dyDescent="0.4">
      <c r="A46" s="2" vm="387">
        <f ca="1"/>
        <v>41944</v>
      </c>
      <c r="B46" vm="388">
        <f ca="1"/>
        <v>16.931999999999999</v>
      </c>
      <c r="C46" s="5">
        <f t="shared" ca="1" si="0"/>
        <v>0.10311875907036849</v>
      </c>
      <c r="D46" vm="389">
        <f ca="1"/>
        <v>208.58</v>
      </c>
      <c r="E46" s="5">
        <f t="shared" ca="1" si="1"/>
        <v>2.716594394839035E-2</v>
      </c>
    </row>
    <row r="47" spans="1:5" x14ac:dyDescent="0.4">
      <c r="A47" s="2" vm="390">
        <f ca="1"/>
        <v>41974</v>
      </c>
      <c r="B47" vm="391">
        <f ca="1"/>
        <v>15.5175</v>
      </c>
      <c r="C47" s="5">
        <f t="shared" ca="1" si="0"/>
        <v>-8.7236903353006476E-2</v>
      </c>
      <c r="D47" vm="392">
        <f ca="1"/>
        <v>206.87</v>
      </c>
      <c r="E47" s="5">
        <f t="shared" ca="1" si="1"/>
        <v>-8.2320840381089368E-3</v>
      </c>
    </row>
    <row r="48" spans="1:5" x14ac:dyDescent="0.4">
      <c r="A48" s="2" vm="393">
        <f ca="1"/>
        <v>42005</v>
      </c>
      <c r="B48" vm="394">
        <f ca="1"/>
        <v>17.726500000000001</v>
      </c>
      <c r="C48" s="5">
        <f t="shared" ca="1" si="0"/>
        <v>0.13309227576605537</v>
      </c>
      <c r="D48" vm="395">
        <f ca="1"/>
        <v>200.87</v>
      </c>
      <c r="E48" s="5">
        <f t="shared" ca="1" si="1"/>
        <v>-2.9432644008501086E-2</v>
      </c>
    </row>
    <row r="49" spans="1:5" x14ac:dyDescent="0.4">
      <c r="A49" s="2" vm="396">
        <f ca="1"/>
        <v>42036</v>
      </c>
      <c r="B49" vm="397">
        <f ca="1"/>
        <v>19.007999999999999</v>
      </c>
      <c r="C49" s="5">
        <f t="shared" ca="1" si="0"/>
        <v>6.9799248108508308E-2</v>
      </c>
      <c r="D49" vm="398">
        <f ca="1"/>
        <v>212.21</v>
      </c>
      <c r="E49" s="5">
        <f t="shared" ca="1" si="1"/>
        <v>5.491841777650161E-2</v>
      </c>
    </row>
    <row r="50" spans="1:5" x14ac:dyDescent="0.4">
      <c r="A50" s="2" vm="327">
        <f ca="1"/>
        <v>42064</v>
      </c>
      <c r="B50" vm="328">
        <f ca="1"/>
        <v>18.605</v>
      </c>
      <c r="C50" s="5">
        <f t="shared" ca="1" si="0"/>
        <v>-2.1429581381648539E-2</v>
      </c>
      <c r="D50" vm="329">
        <f ca="1"/>
        <v>207.83</v>
      </c>
      <c r="E50" s="5">
        <f t="shared" ca="1" si="1"/>
        <v>-2.0855912591976517E-2</v>
      </c>
    </row>
    <row r="51" spans="1:5" x14ac:dyDescent="0.4">
      <c r="A51" s="2" vm="330">
        <f ca="1"/>
        <v>42095</v>
      </c>
      <c r="B51" vm="331">
        <f ca="1"/>
        <v>21.088999999999999</v>
      </c>
      <c r="C51" s="5">
        <f t="shared" ca="1" si="0"/>
        <v>0.12532121573104155</v>
      </c>
      <c r="D51" vm="332">
        <f ca="1"/>
        <v>209.85</v>
      </c>
      <c r="E51" s="5">
        <f t="shared" ca="1" si="1"/>
        <v>9.6725519486180328E-3</v>
      </c>
    </row>
    <row r="52" spans="1:5" x14ac:dyDescent="0.4">
      <c r="A52" s="2" vm="333">
        <f ca="1"/>
        <v>42125</v>
      </c>
      <c r="B52" vm="334">
        <f ca="1"/>
        <v>21.461500000000001</v>
      </c>
      <c r="C52" s="5">
        <f t="shared" ca="1" si="0"/>
        <v>1.7509054713900542E-2</v>
      </c>
      <c r="D52" vm="335">
        <f ca="1"/>
        <v>212.58</v>
      </c>
      <c r="E52" s="5">
        <f t="shared" ca="1" si="1"/>
        <v>1.2925398325835787E-2</v>
      </c>
    </row>
    <row r="53" spans="1:5" x14ac:dyDescent="0.4">
      <c r="A53" s="2" vm="336">
        <f ca="1"/>
        <v>42156</v>
      </c>
      <c r="B53" vm="337">
        <f ca="1"/>
        <v>21.704499999999999</v>
      </c>
      <c r="C53" s="5">
        <f t="shared" ca="1" si="0"/>
        <v>1.1258980075910722E-2</v>
      </c>
      <c r="D53" vm="338">
        <f ca="1"/>
        <v>207.22</v>
      </c>
      <c r="E53" s="5">
        <f t="shared" ca="1" si="1"/>
        <v>-2.553735728183E-2</v>
      </c>
    </row>
    <row r="54" spans="1:5" x14ac:dyDescent="0.4">
      <c r="A54" s="2" vm="339">
        <f ca="1"/>
        <v>42186</v>
      </c>
      <c r="B54" vm="340">
        <f ca="1"/>
        <v>26.807500000000001</v>
      </c>
      <c r="C54" s="5">
        <f t="shared" ca="1" si="0"/>
        <v>0.21116208679272519</v>
      </c>
      <c r="D54" vm="341">
        <f ca="1"/>
        <v>211.76</v>
      </c>
      <c r="E54" s="5">
        <f t="shared" ca="1" si="1"/>
        <v>2.1672527095240087E-2</v>
      </c>
    </row>
    <row r="55" spans="1:5" x14ac:dyDescent="0.4">
      <c r="A55" s="2" vm="342">
        <f ca="1"/>
        <v>42217</v>
      </c>
      <c r="B55" vm="343">
        <f ca="1"/>
        <v>25.644500000000001</v>
      </c>
      <c r="C55" s="5">
        <f t="shared" ca="1" si="0"/>
        <v>-4.4352575438968832E-2</v>
      </c>
      <c r="D55" vm="344">
        <f ca="1"/>
        <v>198.75</v>
      </c>
      <c r="E55" s="5">
        <f t="shared" ca="1" si="1"/>
        <v>-6.3405804384404532E-2</v>
      </c>
    </row>
    <row r="56" spans="1:5" x14ac:dyDescent="0.4">
      <c r="A56" s="2" vm="345">
        <f ca="1"/>
        <v>42248</v>
      </c>
      <c r="B56" vm="346">
        <f ca="1"/>
        <v>25.5945</v>
      </c>
      <c r="C56" s="5">
        <f t="shared" ca="1" si="0"/>
        <v>-1.9516390199026622E-3</v>
      </c>
      <c r="D56" vm="347">
        <f ca="1"/>
        <v>192.71</v>
      </c>
      <c r="E56" s="5">
        <f t="shared" ca="1" si="1"/>
        <v>-3.0861285324611964E-2</v>
      </c>
    </row>
    <row r="57" spans="1:5" x14ac:dyDescent="0.4">
      <c r="A57" s="2" vm="348">
        <f ca="1"/>
        <v>42278</v>
      </c>
      <c r="B57" vm="349">
        <f ca="1"/>
        <v>31.295000000000002</v>
      </c>
      <c r="C57" s="5">
        <f t="shared" ca="1" si="0"/>
        <v>0.20108085572337253</v>
      </c>
      <c r="D57" vm="350">
        <f ca="1"/>
        <v>209.05</v>
      </c>
      <c r="E57" s="5">
        <f t="shared" ca="1" si="1"/>
        <v>8.138698959274486E-2</v>
      </c>
    </row>
    <row r="58" spans="1:5" x14ac:dyDescent="0.4">
      <c r="A58" s="2" vm="351">
        <f ca="1"/>
        <v>42309</v>
      </c>
      <c r="B58" vm="352">
        <f ca="1"/>
        <v>33.24</v>
      </c>
      <c r="C58" s="5">
        <f t="shared" ca="1" si="0"/>
        <v>6.0295629610582657E-2</v>
      </c>
      <c r="D58" vm="353">
        <f ca="1"/>
        <v>209.87</v>
      </c>
      <c r="E58" s="5">
        <f t="shared" ca="1" si="1"/>
        <v>3.9148336067558256E-3</v>
      </c>
    </row>
    <row r="59" spans="1:5" x14ac:dyDescent="0.4">
      <c r="A59" s="2" vm="354">
        <f ca="1"/>
        <v>42339</v>
      </c>
      <c r="B59" vm="355">
        <f ca="1"/>
        <v>33.794499999999999</v>
      </c>
      <c r="C59" s="5">
        <f t="shared" ca="1" si="0"/>
        <v>1.6544097367590709E-2</v>
      </c>
      <c r="D59" vm="356">
        <f ca="1"/>
        <v>204.87</v>
      </c>
      <c r="E59" s="5">
        <f t="shared" ca="1" si="1"/>
        <v>-2.41126597682223E-2</v>
      </c>
    </row>
    <row r="60" spans="1:5" x14ac:dyDescent="0.4">
      <c r="A60" s="2" vm="357">
        <f ca="1"/>
        <v>42370</v>
      </c>
      <c r="B60" vm="358">
        <f ca="1"/>
        <v>29.35</v>
      </c>
      <c r="C60" s="5">
        <f t="shared" ca="1" si="0"/>
        <v>-0.14100552108073278</v>
      </c>
      <c r="D60" vm="359">
        <f ca="1"/>
        <v>194.62</v>
      </c>
      <c r="E60" s="5">
        <f t="shared" ca="1" si="1"/>
        <v>-5.1326692247264633E-2</v>
      </c>
    </row>
    <row r="61" spans="1:5" x14ac:dyDescent="0.4">
      <c r="A61" s="2" vm="360">
        <f ca="1"/>
        <v>42401</v>
      </c>
      <c r="B61" vm="361">
        <f ca="1"/>
        <v>27.626000000000001</v>
      </c>
      <c r="C61" s="5">
        <f t="shared" ca="1" si="0"/>
        <v>-6.0535187996337426E-2</v>
      </c>
      <c r="D61" vm="362">
        <f ca="1"/>
        <v>194.51</v>
      </c>
      <c r="E61" s="5">
        <f t="shared" ca="1" si="1"/>
        <v>-5.6536377524221443E-4</v>
      </c>
    </row>
    <row r="62" spans="1:5" x14ac:dyDescent="0.4">
      <c r="A62" s="2" vm="291">
        <f ca="1"/>
        <v>42430</v>
      </c>
      <c r="B62" vm="292">
        <f ca="1"/>
        <v>29.681999999999999</v>
      </c>
      <c r="C62" s="5">
        <f t="shared" ca="1" si="0"/>
        <v>7.1783443195858387E-2</v>
      </c>
      <c r="D62" vm="293">
        <f ca="1"/>
        <v>206.65</v>
      </c>
      <c r="E62" s="5">
        <f t="shared" ca="1" si="1"/>
        <v>6.054296533914072E-2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0F743D-3E3B-4ECA-A8D5-32C2011F5E2E}">
  <dimension ref="A1:H62"/>
  <sheetViews>
    <sheetView workbookViewId="0">
      <selection activeCell="H3" sqref="H3"/>
    </sheetView>
  </sheetViews>
  <sheetFormatPr defaultRowHeight="24" x14ac:dyDescent="0.4"/>
  <cols>
    <col min="8" max="8" width="9.83203125" customWidth="1"/>
  </cols>
  <sheetData>
    <row r="1" spans="1:8" x14ac:dyDescent="0.4">
      <c r="A1" s="4" t="s">
        <v>0</v>
      </c>
      <c r="B1" s="4" t="str">
        <f>H3</f>
        <v>amzn</v>
      </c>
      <c r="C1" s="4"/>
      <c r="D1" s="4" t="s">
        <v>1</v>
      </c>
      <c r="E1" s="4"/>
      <c r="F1" s="4"/>
      <c r="G1" s="4"/>
      <c r="H1" s="1">
        <f ca="1">TODAY()</f>
        <v>45760</v>
      </c>
    </row>
    <row r="2" spans="1:8" ht="24.75" thickBot="1" x14ac:dyDescent="0.45">
      <c r="A2" s="2" cm="1" vm="507">
        <f t="array" aca="1" ref="A2:B62" ca="1">_xlfn.STOCKHISTORY(H3,H4,H5,2,0,0,1)</f>
        <v>40238</v>
      </c>
      <c r="B2" vm="508">
        <f ca="1"/>
        <v>6.7885</v>
      </c>
      <c r="D2" cm="1" vm="509">
        <f t="array" aca="1" ref="D2:D62" ca="1">_xlfn.STOCKHISTORY(D1,H4,H5,2,0,1)</f>
        <v>117.34</v>
      </c>
      <c r="G2" s="4"/>
      <c r="H2" s="1"/>
    </row>
    <row r="3" spans="1:8" ht="24.75" thickBot="1" x14ac:dyDescent="0.45">
      <c r="A3" s="2" vm="510">
        <f ca="1"/>
        <v>40269</v>
      </c>
      <c r="B3" vm="511">
        <f ca="1"/>
        <v>6.8550000000000004</v>
      </c>
      <c r="C3" s="5">
        <f ca="1">LN(B3/B2)</f>
        <v>9.7483089560788452E-3</v>
      </c>
      <c r="D3" vm="512">
        <f ca="1"/>
        <v>119.24</v>
      </c>
      <c r="E3" s="5">
        <f ca="1">LN(D3/D2)</f>
        <v>1.6062565312156812E-2</v>
      </c>
      <c r="H3" s="7" t="str">
        <f>Today!H3</f>
        <v>amzn</v>
      </c>
    </row>
    <row r="4" spans="1:8" x14ac:dyDescent="0.4">
      <c r="A4" s="2" vm="513">
        <f ca="1"/>
        <v>40299</v>
      </c>
      <c r="B4" vm="514">
        <f ca="1"/>
        <v>6.2729999999999997</v>
      </c>
      <c r="C4" s="5">
        <f t="shared" ref="C4:C62" ca="1" si="0">LN(B4/B3)</f>
        <v>-8.8723603899671627E-2</v>
      </c>
      <c r="D4" vm="515">
        <f ca="1"/>
        <v>109.7</v>
      </c>
      <c r="E4" s="5">
        <f t="shared" ref="E4:E62" ca="1" si="1">LN(D4/D3)</f>
        <v>-8.3388901528686013E-2</v>
      </c>
      <c r="H4" s="1">
        <f ca="1">DATE(YEAR(H5)-5,MONTH(H5),DAY(H5))</f>
        <v>40250</v>
      </c>
    </row>
    <row r="5" spans="1:8" x14ac:dyDescent="0.4">
      <c r="A5" s="2" vm="516">
        <f ca="1"/>
        <v>40330</v>
      </c>
      <c r="B5" vm="517">
        <f ca="1"/>
        <v>5.4630000000000001</v>
      </c>
      <c r="C5" s="5">
        <f t="shared" ca="1" si="0"/>
        <v>-0.13825661970102551</v>
      </c>
      <c r="D5" vm="518">
        <f ca="1"/>
        <v>103.46</v>
      </c>
      <c r="E5" s="5">
        <f t="shared" ca="1" si="1"/>
        <v>-5.8564302705815578E-2</v>
      </c>
      <c r="H5" s="1">
        <f ca="1">DATE(YEAR(H1)-10,MONTH(H1)-1,DAY(H1))</f>
        <v>42076</v>
      </c>
    </row>
    <row r="6" spans="1:8" x14ac:dyDescent="0.4">
      <c r="A6" s="2" vm="519">
        <f ca="1"/>
        <v>40360</v>
      </c>
      <c r="B6" vm="520">
        <f ca="1"/>
        <v>5.8944999999999999</v>
      </c>
      <c r="C6" s="5">
        <f t="shared" ca="1" si="0"/>
        <v>7.6021623336464533E-2</v>
      </c>
      <c r="D6" vm="521">
        <f ca="1"/>
        <v>110.69</v>
      </c>
      <c r="E6" s="5">
        <f t="shared" ca="1" si="1"/>
        <v>6.7548436822163632E-2</v>
      </c>
    </row>
    <row r="7" spans="1:8" x14ac:dyDescent="0.4">
      <c r="A7" s="2" vm="522">
        <f ca="1"/>
        <v>40391</v>
      </c>
      <c r="B7" vm="523">
        <f ca="1"/>
        <v>6.2415000000000003</v>
      </c>
      <c r="C7" s="5">
        <f t="shared" ca="1" si="0"/>
        <v>5.7200825358923596E-2</v>
      </c>
      <c r="D7" vm="524">
        <f ca="1"/>
        <v>105.79</v>
      </c>
      <c r="E7" s="5">
        <f t="shared" ca="1" si="1"/>
        <v>-4.527750439884938E-2</v>
      </c>
      <c r="G7" t="s">
        <v>2</v>
      </c>
      <c r="H7" s="6">
        <f ca="1">SLOPE(C3:C62,E3:E62)</f>
        <v>0.96999322567595747</v>
      </c>
    </row>
    <row r="8" spans="1:8" x14ac:dyDescent="0.4">
      <c r="A8" s="2" vm="525">
        <f ca="1"/>
        <v>40422</v>
      </c>
      <c r="B8" vm="526">
        <f ca="1"/>
        <v>7.8529999999999998</v>
      </c>
      <c r="C8" s="5">
        <f t="shared" ca="1" si="0"/>
        <v>0.22967508628376881</v>
      </c>
      <c r="D8" vm="527">
        <f ca="1"/>
        <v>114.49</v>
      </c>
      <c r="E8" s="5">
        <f t="shared" ca="1" si="1"/>
        <v>7.9031485937037627E-2</v>
      </c>
    </row>
    <row r="9" spans="1:8" x14ac:dyDescent="0.4">
      <c r="A9" s="2" vm="528">
        <f ca="1"/>
        <v>40452</v>
      </c>
      <c r="B9" vm="529">
        <f ca="1"/>
        <v>8.2614999999999998</v>
      </c>
      <c r="C9" s="5">
        <f t="shared" ca="1" si="0"/>
        <v>5.0710544716170841E-2</v>
      </c>
      <c r="D9" vm="530">
        <f ca="1"/>
        <v>118.89</v>
      </c>
      <c r="E9" s="5">
        <f t="shared" ca="1" si="1"/>
        <v>3.7711212934732438E-2</v>
      </c>
    </row>
    <row r="10" spans="1:8" x14ac:dyDescent="0.4">
      <c r="A10" s="2" vm="531">
        <f ca="1"/>
        <v>40483</v>
      </c>
      <c r="B10" vm="532">
        <f ca="1"/>
        <v>8.77</v>
      </c>
      <c r="C10" s="5">
        <f t="shared" ca="1" si="0"/>
        <v>5.9730637275183254E-2</v>
      </c>
      <c r="D10" vm="533">
        <f ca="1"/>
        <v>118.81</v>
      </c>
      <c r="E10" s="5">
        <f t="shared" ca="1" si="1"/>
        <v>-6.7311740025730775E-4</v>
      </c>
    </row>
    <row r="11" spans="1:8" x14ac:dyDescent="0.4">
      <c r="A11" s="2" vm="534">
        <f ca="1"/>
        <v>40513</v>
      </c>
      <c r="B11" vm="535">
        <f ca="1"/>
        <v>9</v>
      </c>
      <c r="C11" s="5">
        <f t="shared" ca="1" si="0"/>
        <v>2.5887770952127784E-2</v>
      </c>
      <c r="D11" vm="536">
        <f ca="1"/>
        <v>126.25</v>
      </c>
      <c r="E11" s="5">
        <f t="shared" ca="1" si="1"/>
        <v>6.0738489685273213E-2</v>
      </c>
    </row>
    <row r="12" spans="1:8" x14ac:dyDescent="0.4">
      <c r="A12" s="2" vm="537">
        <f ca="1"/>
        <v>40544</v>
      </c>
      <c r="B12" vm="538">
        <f ca="1"/>
        <v>8.4819999999999993</v>
      </c>
      <c r="C12" s="5">
        <f t="shared" ca="1" si="0"/>
        <v>-5.9278306283820442E-2</v>
      </c>
      <c r="D12" vm="539">
        <f ca="1"/>
        <v>129.15</v>
      </c>
      <c r="E12" s="5">
        <f t="shared" ca="1" si="1"/>
        <v>2.2710451386380313E-2</v>
      </c>
    </row>
    <row r="13" spans="1:8" x14ac:dyDescent="0.4">
      <c r="A13" s="2" vm="540">
        <f ca="1"/>
        <v>40575</v>
      </c>
      <c r="B13" vm="541">
        <f ca="1"/>
        <v>8.6645000000000003</v>
      </c>
      <c r="C13" s="5">
        <f t="shared" ca="1" si="0"/>
        <v>2.1287947045764297E-2</v>
      </c>
      <c r="D13" vm="542">
        <f ca="1"/>
        <v>133.62</v>
      </c>
      <c r="E13" s="5">
        <f t="shared" ca="1" si="1"/>
        <v>3.4025430955481654E-2</v>
      </c>
    </row>
    <row r="14" spans="1:8" x14ac:dyDescent="0.4">
      <c r="A14" s="2" vm="471">
        <f ca="1"/>
        <v>40603</v>
      </c>
      <c r="B14" vm="472">
        <f ca="1"/>
        <v>9.0065000000000008</v>
      </c>
      <c r="C14" s="5">
        <f t="shared" ca="1" si="0"/>
        <v>3.8712320783313006E-2</v>
      </c>
      <c r="D14" vm="473">
        <f ca="1"/>
        <v>133.01</v>
      </c>
      <c r="E14" s="5">
        <f t="shared" ca="1" si="1"/>
        <v>-4.5756371321265055E-3</v>
      </c>
    </row>
    <row r="15" spans="1:8" x14ac:dyDescent="0.4">
      <c r="A15" s="2" vm="474">
        <f ca="1"/>
        <v>40634</v>
      </c>
      <c r="B15" vm="475">
        <f ca="1"/>
        <v>9.7904999999999998</v>
      </c>
      <c r="C15" s="5">
        <f t="shared" ca="1" si="0"/>
        <v>8.3465988879768527E-2</v>
      </c>
      <c r="D15" vm="476">
        <f ca="1"/>
        <v>136.94</v>
      </c>
      <c r="E15" s="5">
        <f t="shared" ca="1" si="1"/>
        <v>2.9118560327712057E-2</v>
      </c>
    </row>
    <row r="16" spans="1:8" x14ac:dyDescent="0.4">
      <c r="A16" s="2" vm="477">
        <f ca="1"/>
        <v>40664</v>
      </c>
      <c r="B16" vm="478">
        <f ca="1"/>
        <v>9.8345000000000002</v>
      </c>
      <c r="C16" s="5">
        <f t="shared" ca="1" si="0"/>
        <v>4.4840839465656868E-3</v>
      </c>
      <c r="D16" vm="479">
        <f ca="1"/>
        <v>135.31</v>
      </c>
      <c r="E16" s="5">
        <f t="shared" ca="1" si="1"/>
        <v>-1.1974431417364029E-2</v>
      </c>
    </row>
    <row r="17" spans="1:5" x14ac:dyDescent="0.4">
      <c r="A17" s="2" vm="480">
        <f ca="1"/>
        <v>40695</v>
      </c>
      <c r="B17" vm="481">
        <f ca="1"/>
        <v>10.224500000000001</v>
      </c>
      <c r="C17" s="5">
        <f t="shared" ca="1" si="0"/>
        <v>3.8890189269922035E-2</v>
      </c>
      <c r="D17" vm="482">
        <f ca="1"/>
        <v>132.41999999999999</v>
      </c>
      <c r="E17" s="5">
        <f t="shared" ca="1" si="1"/>
        <v>-2.1589752778852944E-2</v>
      </c>
    </row>
    <row r="18" spans="1:5" x14ac:dyDescent="0.4">
      <c r="A18" s="2" vm="483">
        <f ca="1"/>
        <v>40725</v>
      </c>
      <c r="B18" vm="484">
        <f ca="1"/>
        <v>11.125999999999999</v>
      </c>
      <c r="C18" s="5">
        <f t="shared" ca="1" si="0"/>
        <v>8.4497910675369187E-2</v>
      </c>
      <c r="D18" vm="485">
        <f ca="1"/>
        <v>129.81</v>
      </c>
      <c r="E18" s="5">
        <f t="shared" ca="1" si="1"/>
        <v>-1.990684659179685E-2</v>
      </c>
    </row>
    <row r="19" spans="1:5" x14ac:dyDescent="0.4">
      <c r="A19" s="2" vm="486">
        <f ca="1"/>
        <v>40756</v>
      </c>
      <c r="B19" vm="487">
        <f ca="1"/>
        <v>10.7615</v>
      </c>
      <c r="C19" s="5">
        <f t="shared" ca="1" si="0"/>
        <v>-3.3309761431004642E-2</v>
      </c>
      <c r="D19" vm="488">
        <f ca="1"/>
        <v>122.64</v>
      </c>
      <c r="E19" s="5">
        <f t="shared" ca="1" si="1"/>
        <v>-5.6818608341344445E-2</v>
      </c>
    </row>
    <row r="20" spans="1:5" x14ac:dyDescent="0.4">
      <c r="A20" s="2" vm="489">
        <f ca="1"/>
        <v>40787</v>
      </c>
      <c r="B20" vm="490">
        <f ca="1"/>
        <v>10.811500000000001</v>
      </c>
      <c r="C20" s="5">
        <f t="shared" ca="1" si="0"/>
        <v>4.6354322097159799E-3</v>
      </c>
      <c r="D20" vm="491">
        <f ca="1"/>
        <v>113.69</v>
      </c>
      <c r="E20" s="5">
        <f t="shared" ca="1" si="1"/>
        <v>-7.5777788422543554E-2</v>
      </c>
    </row>
    <row r="21" spans="1:5" x14ac:dyDescent="0.4">
      <c r="A21" s="2" vm="492">
        <f ca="1"/>
        <v>40817</v>
      </c>
      <c r="B21" vm="493">
        <f ca="1"/>
        <v>10.6755</v>
      </c>
      <c r="C21" s="5">
        <f t="shared" ca="1" si="0"/>
        <v>-1.2658986006514298E-2</v>
      </c>
      <c r="D21" vm="494">
        <f ca="1"/>
        <v>125.8</v>
      </c>
      <c r="E21" s="5">
        <f t="shared" ca="1" si="1"/>
        <v>0.10121789812532496</v>
      </c>
    </row>
    <row r="22" spans="1:5" x14ac:dyDescent="0.4">
      <c r="A22" s="2" vm="495">
        <f ca="1"/>
        <v>40848</v>
      </c>
      <c r="B22" vm="496">
        <f ca="1"/>
        <v>9.6144999999999996</v>
      </c>
      <c r="C22" s="5">
        <f t="shared" ca="1" si="0"/>
        <v>-0.10467902081679367</v>
      </c>
      <c r="D22" vm="497">
        <f ca="1"/>
        <v>125.4</v>
      </c>
      <c r="E22" s="5">
        <f t="shared" ca="1" si="1"/>
        <v>-3.1847160675197244E-3</v>
      </c>
    </row>
    <row r="23" spans="1:5" x14ac:dyDescent="0.4">
      <c r="A23" s="2" vm="498">
        <f ca="1"/>
        <v>40878</v>
      </c>
      <c r="B23" vm="499">
        <f ca="1"/>
        <v>8.6549999999999994</v>
      </c>
      <c r="C23" s="5">
        <f t="shared" ca="1" si="0"/>
        <v>-0.10513518698033228</v>
      </c>
      <c r="D23" vm="500">
        <f ca="1"/>
        <v>125.96</v>
      </c>
      <c r="E23" s="5">
        <f t="shared" ca="1" si="1"/>
        <v>4.4557680340035705E-3</v>
      </c>
    </row>
    <row r="24" spans="1:5" x14ac:dyDescent="0.4">
      <c r="A24" s="2" vm="501">
        <f ca="1"/>
        <v>40909</v>
      </c>
      <c r="B24" vm="502">
        <f ca="1"/>
        <v>9.7219999999999995</v>
      </c>
      <c r="C24" s="5">
        <f t="shared" ca="1" si="0"/>
        <v>0.11625416999509126</v>
      </c>
      <c r="D24" vm="503">
        <f ca="1"/>
        <v>131.77000000000001</v>
      </c>
      <c r="E24" s="5">
        <f t="shared" ca="1" si="1"/>
        <v>4.5093582324337127E-2</v>
      </c>
    </row>
    <row r="25" spans="1:5" x14ac:dyDescent="0.4">
      <c r="A25" s="2" vm="504">
        <f ca="1"/>
        <v>40940</v>
      </c>
      <c r="B25" vm="505">
        <f ca="1"/>
        <v>8.9845000000000006</v>
      </c>
      <c r="C25" s="5">
        <f t="shared" ca="1" si="0"/>
        <v>-7.8890488238892234E-2</v>
      </c>
      <c r="D25" vm="506">
        <f ca="1"/>
        <v>137.32</v>
      </c>
      <c r="E25" s="5">
        <f t="shared" ca="1" si="1"/>
        <v>4.1255990032330402E-2</v>
      </c>
    </row>
    <row r="26" spans="1:5" x14ac:dyDescent="0.4">
      <c r="A26" s="2" vm="435">
        <f ca="1"/>
        <v>40969</v>
      </c>
      <c r="B26" vm="436">
        <f ca="1"/>
        <v>10.125500000000001</v>
      </c>
      <c r="C26" s="5">
        <f t="shared" ca="1" si="0"/>
        <v>0.11955612410499467</v>
      </c>
      <c r="D26" vm="437">
        <f ca="1"/>
        <v>141.21</v>
      </c>
      <c r="E26" s="5">
        <f t="shared" ca="1" si="1"/>
        <v>2.7934175491669402E-2</v>
      </c>
    </row>
    <row r="27" spans="1:5" x14ac:dyDescent="0.4">
      <c r="A27" s="2" vm="438">
        <f ca="1"/>
        <v>41000</v>
      </c>
      <c r="B27" vm="439">
        <f ca="1"/>
        <v>11.595000000000001</v>
      </c>
      <c r="C27" s="5">
        <f t="shared" ca="1" si="0"/>
        <v>0.13551697621812894</v>
      </c>
      <c r="D27" vm="440">
        <f ca="1"/>
        <v>140.28</v>
      </c>
      <c r="E27" s="5">
        <f t="shared" ca="1" si="1"/>
        <v>-6.6077188091833421E-3</v>
      </c>
    </row>
    <row r="28" spans="1:5" x14ac:dyDescent="0.4">
      <c r="A28" s="2" vm="441">
        <f ca="1"/>
        <v>41030</v>
      </c>
      <c r="B28" vm="442">
        <f ca="1"/>
        <v>10.6455</v>
      </c>
      <c r="C28" s="5">
        <f t="shared" ca="1" si="0"/>
        <v>-8.5436703056484806E-2</v>
      </c>
      <c r="D28" vm="443">
        <f ca="1"/>
        <v>131.85</v>
      </c>
      <c r="E28" s="5">
        <f t="shared" ca="1" si="1"/>
        <v>-6.1975512472681654E-2</v>
      </c>
    </row>
    <row r="29" spans="1:5" x14ac:dyDescent="0.4">
      <c r="A29" s="2" vm="444">
        <f ca="1"/>
        <v>41061</v>
      </c>
      <c r="B29" vm="445">
        <f ca="1"/>
        <v>11.4175</v>
      </c>
      <c r="C29" s="5">
        <f t="shared" ca="1" si="0"/>
        <v>7.0009998426006775E-2</v>
      </c>
      <c r="D29" vm="446">
        <f ca="1"/>
        <v>136.75</v>
      </c>
      <c r="E29" s="5">
        <f t="shared" ca="1" si="1"/>
        <v>3.6489528502794875E-2</v>
      </c>
    </row>
    <row r="30" spans="1:5" x14ac:dyDescent="0.4">
      <c r="A30" s="2" vm="447">
        <f ca="1"/>
        <v>41091</v>
      </c>
      <c r="B30" vm="448">
        <f ca="1"/>
        <v>11.664999999999999</v>
      </c>
      <c r="C30" s="5">
        <f t="shared" ca="1" si="0"/>
        <v>2.1445639396376139E-2</v>
      </c>
      <c r="D30" vm="449">
        <f ca="1"/>
        <v>138.44999999999999</v>
      </c>
      <c r="E30" s="5">
        <f t="shared" ca="1" si="1"/>
        <v>1.2354808314880257E-2</v>
      </c>
    </row>
    <row r="31" spans="1:5" x14ac:dyDescent="0.4">
      <c r="A31" s="2" vm="450">
        <f ca="1"/>
        <v>41122</v>
      </c>
      <c r="B31" vm="451">
        <f ca="1"/>
        <v>12.413500000000001</v>
      </c>
      <c r="C31" s="5">
        <f t="shared" ca="1" si="0"/>
        <v>6.2191684600430758E-2</v>
      </c>
      <c r="D31" vm="452">
        <f ca="1"/>
        <v>141.88</v>
      </c>
      <c r="E31" s="5">
        <f t="shared" ca="1" si="1"/>
        <v>2.4472380288450304E-2</v>
      </c>
    </row>
    <row r="32" spans="1:5" x14ac:dyDescent="0.4">
      <c r="A32" s="2" vm="453">
        <f ca="1"/>
        <v>41153</v>
      </c>
      <c r="B32" vm="454">
        <f ca="1"/>
        <v>12.715999999999999</v>
      </c>
      <c r="C32" s="5">
        <f t="shared" ca="1" si="0"/>
        <v>2.4076452974732251E-2</v>
      </c>
      <c r="D32" vm="455">
        <f ca="1"/>
        <v>144.4</v>
      </c>
      <c r="E32" s="5">
        <f t="shared" ca="1" si="1"/>
        <v>1.7605596553304764E-2</v>
      </c>
    </row>
    <row r="33" spans="1:5" x14ac:dyDescent="0.4">
      <c r="A33" s="2" vm="456">
        <f ca="1"/>
        <v>41183</v>
      </c>
      <c r="B33" vm="457">
        <f ca="1"/>
        <v>11.6447</v>
      </c>
      <c r="C33" s="5">
        <f t="shared" ca="1" si="0"/>
        <v>-8.8009902173770652E-2</v>
      </c>
      <c r="D33" vm="458">
        <f ca="1"/>
        <v>141.47999999999999</v>
      </c>
      <c r="E33" s="5">
        <f t="shared" ca="1" si="1"/>
        <v>-2.0428862121446151E-2</v>
      </c>
    </row>
    <row r="34" spans="1:5" x14ac:dyDescent="0.4">
      <c r="A34" s="2" vm="459">
        <f ca="1"/>
        <v>41214</v>
      </c>
      <c r="B34" vm="460">
        <f ca="1"/>
        <v>12.602499999999999</v>
      </c>
      <c r="C34" s="5">
        <f t="shared" ca="1" si="0"/>
        <v>7.9044066099863156E-2</v>
      </c>
      <c r="D34" vm="461">
        <f ca="1"/>
        <v>142.71</v>
      </c>
      <c r="E34" s="5">
        <f t="shared" ca="1" si="1"/>
        <v>8.6562347750200816E-3</v>
      </c>
    </row>
    <row r="35" spans="1:5" x14ac:dyDescent="0.4">
      <c r="A35" s="2" vm="462">
        <f ca="1"/>
        <v>41244</v>
      </c>
      <c r="B35" vm="463">
        <f ca="1"/>
        <v>12.5435</v>
      </c>
      <c r="C35" s="5">
        <f t="shared" ca="1" si="0"/>
        <v>-4.6926038548929872E-3</v>
      </c>
      <c r="D35" vm="464">
        <f ca="1"/>
        <v>143.13999999999999</v>
      </c>
      <c r="E35" s="5">
        <f t="shared" ca="1" si="1"/>
        <v>3.008573198151579E-3</v>
      </c>
    </row>
    <row r="36" spans="1:5" x14ac:dyDescent="0.4">
      <c r="A36" s="2" vm="465">
        <f ca="1"/>
        <v>41275</v>
      </c>
      <c r="B36" vm="466">
        <f ca="1"/>
        <v>13.275</v>
      </c>
      <c r="C36" s="5">
        <f t="shared" ca="1" si="0"/>
        <v>5.6679964008246771E-2</v>
      </c>
      <c r="D36" vm="467">
        <f ca="1"/>
        <v>150.46</v>
      </c>
      <c r="E36" s="5">
        <f t="shared" ca="1" si="1"/>
        <v>4.9874095821624304E-2</v>
      </c>
    </row>
    <row r="37" spans="1:5" x14ac:dyDescent="0.4">
      <c r="A37" s="2" vm="468">
        <f ca="1"/>
        <v>41306</v>
      </c>
      <c r="B37" vm="469">
        <f ca="1"/>
        <v>13.2135</v>
      </c>
      <c r="C37" s="5">
        <f t="shared" ca="1" si="0"/>
        <v>-4.6435328921795955E-3</v>
      </c>
      <c r="D37" vm="470">
        <f ca="1"/>
        <v>152.5</v>
      </c>
      <c r="E37" s="5">
        <f t="shared" ca="1" si="1"/>
        <v>1.3467327915390735E-2</v>
      </c>
    </row>
    <row r="38" spans="1:5" x14ac:dyDescent="0.4">
      <c r="A38" s="2" vm="399">
        <f ca="1"/>
        <v>41334</v>
      </c>
      <c r="B38" vm="400">
        <f ca="1"/>
        <v>13.3245</v>
      </c>
      <c r="C38" s="5">
        <f t="shared" ca="1" si="0"/>
        <v>8.3654116599053557E-3</v>
      </c>
      <c r="D38" vm="401">
        <f ca="1"/>
        <v>157.36000000000001</v>
      </c>
      <c r="E38" s="5">
        <f t="shared" ca="1" si="1"/>
        <v>3.1371578033337413E-2</v>
      </c>
    </row>
    <row r="39" spans="1:5" x14ac:dyDescent="0.4">
      <c r="A39" s="2" vm="402">
        <f ca="1"/>
        <v>41365</v>
      </c>
      <c r="B39" vm="403">
        <f ca="1"/>
        <v>12.6905</v>
      </c>
      <c r="C39" s="5">
        <f t="shared" ca="1" si="0"/>
        <v>-4.8750763842404239E-2</v>
      </c>
      <c r="D39" vm="404">
        <f ca="1"/>
        <v>160.44999999999999</v>
      </c>
      <c r="E39" s="5">
        <f t="shared" ca="1" si="1"/>
        <v>1.9446193475062015E-2</v>
      </c>
    </row>
    <row r="40" spans="1:5" x14ac:dyDescent="0.4">
      <c r="A40" s="2" vm="405">
        <f ca="1"/>
        <v>41395</v>
      </c>
      <c r="B40" vm="406">
        <f ca="1"/>
        <v>13.46</v>
      </c>
      <c r="C40" s="5">
        <f t="shared" ca="1" si="0"/>
        <v>5.8868642163257684E-2</v>
      </c>
      <c r="D40" vm="407">
        <f ca="1"/>
        <v>164.3</v>
      </c>
      <c r="E40" s="5">
        <f t="shared" ca="1" si="1"/>
        <v>2.3711657487356631E-2</v>
      </c>
    </row>
    <row r="41" spans="1:5" x14ac:dyDescent="0.4">
      <c r="A41" s="2" vm="408">
        <f ca="1"/>
        <v>41426</v>
      </c>
      <c r="B41" vm="409">
        <f ca="1"/>
        <v>13.884499999999999</v>
      </c>
      <c r="C41" s="5">
        <f t="shared" ca="1" si="0"/>
        <v>3.1050785810979229E-2</v>
      </c>
      <c r="D41" vm="410">
        <f ca="1"/>
        <v>160.88</v>
      </c>
      <c r="E41" s="5">
        <f t="shared" ca="1" si="1"/>
        <v>-2.103527957882589E-2</v>
      </c>
    </row>
    <row r="42" spans="1:5" x14ac:dyDescent="0.4">
      <c r="A42" s="2" vm="411">
        <f ca="1"/>
        <v>41456</v>
      </c>
      <c r="B42" vm="412">
        <f ca="1"/>
        <v>15.061</v>
      </c>
      <c r="C42" s="5">
        <f t="shared" ca="1" si="0"/>
        <v>8.133551120215049E-2</v>
      </c>
      <c r="D42" vm="413">
        <f ca="1"/>
        <v>169.55</v>
      </c>
      <c r="E42" s="5">
        <f t="shared" ca="1" si="1"/>
        <v>5.2489123107251109E-2</v>
      </c>
    </row>
    <row r="43" spans="1:5" x14ac:dyDescent="0.4">
      <c r="A43" s="2" vm="414">
        <f ca="1"/>
        <v>41487</v>
      </c>
      <c r="B43" vm="415">
        <f ca="1"/>
        <v>14.048999999999999</v>
      </c>
      <c r="C43" s="5">
        <f t="shared" ca="1" si="0"/>
        <v>-6.955740236019721E-2</v>
      </c>
      <c r="D43" vm="416">
        <f ca="1"/>
        <v>164.4</v>
      </c>
      <c r="E43" s="5">
        <f t="shared" ca="1" si="1"/>
        <v>-3.0845385949568059E-2</v>
      </c>
    </row>
    <row r="44" spans="1:5" x14ac:dyDescent="0.4">
      <c r="A44" s="2" vm="417">
        <f ca="1"/>
        <v>41518</v>
      </c>
      <c r="B44" vm="418">
        <f ca="1"/>
        <v>15.632</v>
      </c>
      <c r="C44" s="5">
        <f t="shared" ca="1" si="0"/>
        <v>0.10676887643091244</v>
      </c>
      <c r="D44" vm="419">
        <f ca="1"/>
        <v>168.9</v>
      </c>
      <c r="E44" s="5">
        <f t="shared" ca="1" si="1"/>
        <v>2.7004341191674951E-2</v>
      </c>
    </row>
    <row r="45" spans="1:5" x14ac:dyDescent="0.4">
      <c r="A45" s="2" vm="420">
        <f ca="1"/>
        <v>41548</v>
      </c>
      <c r="B45" vm="421">
        <f ca="1"/>
        <v>18.201499999999999</v>
      </c>
      <c r="C45" s="5">
        <f t="shared" ca="1" si="0"/>
        <v>0.15218391296859804</v>
      </c>
      <c r="D45" vm="422">
        <f ca="1"/>
        <v>176.69</v>
      </c>
      <c r="E45" s="5">
        <f t="shared" ca="1" si="1"/>
        <v>4.508996081480432E-2</v>
      </c>
    </row>
    <row r="46" spans="1:5" x14ac:dyDescent="0.4">
      <c r="A46" s="2" vm="423">
        <f ca="1"/>
        <v>41579</v>
      </c>
      <c r="B46" vm="424">
        <f ca="1"/>
        <v>19.681000000000001</v>
      </c>
      <c r="C46" s="5">
        <f t="shared" ca="1" si="0"/>
        <v>7.8149695072275538E-2</v>
      </c>
      <c r="D46" vm="425">
        <f ca="1"/>
        <v>181.96</v>
      </c>
      <c r="E46" s="5">
        <f t="shared" ca="1" si="1"/>
        <v>2.9390098073244674E-2</v>
      </c>
    </row>
    <row r="47" spans="1:5" x14ac:dyDescent="0.4">
      <c r="A47" s="2" vm="426">
        <f ca="1"/>
        <v>41609</v>
      </c>
      <c r="B47" vm="427">
        <f ca="1"/>
        <v>19.939499999999999</v>
      </c>
      <c r="C47" s="5">
        <f t="shared" ca="1" si="0"/>
        <v>1.3048985652326216E-2</v>
      </c>
      <c r="D47" vm="428">
        <f ca="1"/>
        <v>185.65</v>
      </c>
      <c r="E47" s="5">
        <f t="shared" ca="1" si="1"/>
        <v>2.0076297921285798E-2</v>
      </c>
    </row>
    <row r="48" spans="1:5" x14ac:dyDescent="0.4">
      <c r="A48" s="2" vm="429">
        <f ca="1"/>
        <v>41640</v>
      </c>
      <c r="B48" vm="430">
        <f ca="1"/>
        <v>17.9345</v>
      </c>
      <c r="C48" s="5">
        <f t="shared" ca="1" si="0"/>
        <v>-0.10597645684794997</v>
      </c>
      <c r="D48" vm="431">
        <f ca="1"/>
        <v>179.17</v>
      </c>
      <c r="E48" s="5">
        <f t="shared" ca="1" si="1"/>
        <v>-3.5528104811282608E-2</v>
      </c>
    </row>
    <row r="49" spans="1:5" x14ac:dyDescent="0.4">
      <c r="A49" s="2" vm="432">
        <f ca="1"/>
        <v>41671</v>
      </c>
      <c r="B49" vm="433">
        <f ca="1"/>
        <v>18.105</v>
      </c>
      <c r="C49" s="5">
        <f t="shared" ca="1" si="0"/>
        <v>9.4619110719280381E-3</v>
      </c>
      <c r="D49" vm="434">
        <f ca="1"/>
        <v>187.34</v>
      </c>
      <c r="E49" s="5">
        <f t="shared" ca="1" si="1"/>
        <v>4.4590071969178004E-2</v>
      </c>
    </row>
    <row r="50" spans="1:5" x14ac:dyDescent="0.4">
      <c r="A50" s="2" vm="363">
        <f ca="1"/>
        <v>41699</v>
      </c>
      <c r="B50" vm="364">
        <f ca="1"/>
        <v>16.818300000000001</v>
      </c>
      <c r="C50" s="5">
        <f t="shared" ca="1" si="0"/>
        <v>-7.3720563935312677E-2</v>
      </c>
      <c r="D50" vm="365">
        <f ca="1"/>
        <v>188.14</v>
      </c>
      <c r="E50" s="5">
        <f t="shared" ca="1" si="1"/>
        <v>4.2612187628207352E-3</v>
      </c>
    </row>
    <row r="51" spans="1:5" x14ac:dyDescent="0.4">
      <c r="A51" s="2" vm="366">
        <f ca="1"/>
        <v>41730</v>
      </c>
      <c r="B51" vm="367">
        <f ca="1"/>
        <v>15.2065</v>
      </c>
      <c r="C51" s="5">
        <f t="shared" ca="1" si="0"/>
        <v>-0.10074461125943901</v>
      </c>
      <c r="D51" vm="368">
        <f ca="1"/>
        <v>189.54</v>
      </c>
      <c r="E51" s="5">
        <f t="shared" ca="1" si="1"/>
        <v>7.4137174982435829E-3</v>
      </c>
    </row>
    <row r="52" spans="1:5" x14ac:dyDescent="0.4">
      <c r="A52" s="2" vm="369">
        <f ca="1"/>
        <v>41760</v>
      </c>
      <c r="B52" vm="370">
        <f ca="1"/>
        <v>15.6275</v>
      </c>
      <c r="C52" s="5">
        <f t="shared" ca="1" si="0"/>
        <v>2.7309214800977481E-2</v>
      </c>
      <c r="D52" vm="371">
        <f ca="1"/>
        <v>193.87</v>
      </c>
      <c r="E52" s="5">
        <f t="shared" ca="1" si="1"/>
        <v>2.2587747309067298E-2</v>
      </c>
    </row>
    <row r="53" spans="1:5" x14ac:dyDescent="0.4">
      <c r="A53" s="2" vm="372">
        <f ca="1"/>
        <v>41791</v>
      </c>
      <c r="B53" vm="373">
        <f ca="1"/>
        <v>16.239000000000001</v>
      </c>
      <c r="C53" s="5">
        <f t="shared" ca="1" si="0"/>
        <v>3.8383573659120207E-2</v>
      </c>
      <c r="D53" vm="374">
        <f ca="1"/>
        <v>197</v>
      </c>
      <c r="E53" s="5">
        <f t="shared" ca="1" si="1"/>
        <v>1.6015897386872282E-2</v>
      </c>
    </row>
    <row r="54" spans="1:5" x14ac:dyDescent="0.4">
      <c r="A54" s="2" vm="375">
        <f ca="1"/>
        <v>41821</v>
      </c>
      <c r="B54" vm="376">
        <f ca="1"/>
        <v>15.6495</v>
      </c>
      <c r="C54" s="5">
        <f t="shared" ca="1" si="0"/>
        <v>-3.6976788888953949E-2</v>
      </c>
      <c r="D54" vm="377">
        <f ca="1"/>
        <v>194.25</v>
      </c>
      <c r="E54" s="5">
        <f t="shared" ca="1" si="1"/>
        <v>-1.4057739490231699E-2</v>
      </c>
    </row>
    <row r="55" spans="1:5" x14ac:dyDescent="0.4">
      <c r="A55" s="2" vm="378">
        <f ca="1"/>
        <v>41852</v>
      </c>
      <c r="B55" vm="379">
        <f ca="1"/>
        <v>16.952000000000002</v>
      </c>
      <c r="C55" s="5">
        <f t="shared" ca="1" si="0"/>
        <v>7.9946853372001331E-2</v>
      </c>
      <c r="D55" vm="380">
        <f ca="1"/>
        <v>201.96</v>
      </c>
      <c r="E55" s="5">
        <f t="shared" ca="1" si="1"/>
        <v>3.8923668742958259E-2</v>
      </c>
    </row>
    <row r="56" spans="1:5" x14ac:dyDescent="0.4">
      <c r="A56" s="2" vm="381">
        <f ca="1"/>
        <v>41883</v>
      </c>
      <c r="B56" vm="382">
        <f ca="1"/>
        <v>16.122</v>
      </c>
      <c r="C56" s="5">
        <f t="shared" ca="1" si="0"/>
        <v>-5.0201022104588849E-2</v>
      </c>
      <c r="D56" vm="383">
        <f ca="1"/>
        <v>198.26</v>
      </c>
      <c r="E56" s="5">
        <f t="shared" ca="1" si="1"/>
        <v>-1.8490357385963621E-2</v>
      </c>
    </row>
    <row r="57" spans="1:5" x14ac:dyDescent="0.4">
      <c r="A57" s="2" vm="384">
        <f ca="1"/>
        <v>41913</v>
      </c>
      <c r="B57" vm="385">
        <f ca="1"/>
        <v>15.273</v>
      </c>
      <c r="C57" s="5">
        <f t="shared" ca="1" si="0"/>
        <v>-5.4098235273100502E-2</v>
      </c>
      <c r="D57" vm="386">
        <f ca="1"/>
        <v>202.99</v>
      </c>
      <c r="E57" s="5">
        <f t="shared" ca="1" si="1"/>
        <v>2.357741613992512E-2</v>
      </c>
    </row>
    <row r="58" spans="1:5" x14ac:dyDescent="0.4">
      <c r="A58" s="2" vm="387">
        <f ca="1"/>
        <v>41944</v>
      </c>
      <c r="B58" vm="388">
        <f ca="1"/>
        <v>16.931999999999999</v>
      </c>
      <c r="C58" s="5">
        <f t="shared" ca="1" si="0"/>
        <v>0.10311875907036849</v>
      </c>
      <c r="D58" vm="389">
        <f ca="1"/>
        <v>208.58</v>
      </c>
      <c r="E58" s="5">
        <f t="shared" ca="1" si="1"/>
        <v>2.716594394839035E-2</v>
      </c>
    </row>
    <row r="59" spans="1:5" x14ac:dyDescent="0.4">
      <c r="A59" s="2" vm="390">
        <f ca="1"/>
        <v>41974</v>
      </c>
      <c r="B59" vm="391">
        <f ca="1"/>
        <v>15.5175</v>
      </c>
      <c r="C59" s="5">
        <f t="shared" ca="1" si="0"/>
        <v>-8.7236903353006476E-2</v>
      </c>
      <c r="D59" vm="392">
        <f ca="1"/>
        <v>206.87</v>
      </c>
      <c r="E59" s="5">
        <f t="shared" ca="1" si="1"/>
        <v>-8.2320840381089368E-3</v>
      </c>
    </row>
    <row r="60" spans="1:5" x14ac:dyDescent="0.4">
      <c r="A60" s="2" vm="393">
        <f ca="1"/>
        <v>42005</v>
      </c>
      <c r="B60" vm="394">
        <f ca="1"/>
        <v>17.726500000000001</v>
      </c>
      <c r="C60" s="5">
        <f t="shared" ca="1" si="0"/>
        <v>0.13309227576605537</v>
      </c>
      <c r="D60" vm="395">
        <f ca="1"/>
        <v>200.87</v>
      </c>
      <c r="E60" s="5">
        <f t="shared" ca="1" si="1"/>
        <v>-2.9432644008501086E-2</v>
      </c>
    </row>
    <row r="61" spans="1:5" x14ac:dyDescent="0.4">
      <c r="A61" s="2" vm="396">
        <f ca="1"/>
        <v>42036</v>
      </c>
      <c r="B61" vm="397">
        <f ca="1"/>
        <v>19.007999999999999</v>
      </c>
      <c r="C61" s="5">
        <f t="shared" ca="1" si="0"/>
        <v>6.9799248108508308E-2</v>
      </c>
      <c r="D61" vm="398">
        <f ca="1"/>
        <v>212.21</v>
      </c>
      <c r="E61" s="5">
        <f t="shared" ca="1" si="1"/>
        <v>5.491841777650161E-2</v>
      </c>
    </row>
    <row r="62" spans="1:5" x14ac:dyDescent="0.4">
      <c r="A62" s="2" vm="327">
        <f ca="1"/>
        <v>42064</v>
      </c>
      <c r="B62" vm="328">
        <f ca="1"/>
        <v>18.605</v>
      </c>
      <c r="C62" s="5">
        <f t="shared" ca="1" si="0"/>
        <v>-2.1429581381648539E-2</v>
      </c>
      <c r="D62" vm="329">
        <f ca="1"/>
        <v>207.83</v>
      </c>
      <c r="E62" s="5">
        <f t="shared" ca="1" si="1"/>
        <v>-2.0855912591976517E-2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E683D-3291-40D6-9399-4EF9B2DF940E}">
  <dimension ref="A1:H62"/>
  <sheetViews>
    <sheetView workbookViewId="0">
      <selection activeCell="H3" sqref="H3"/>
    </sheetView>
  </sheetViews>
  <sheetFormatPr defaultRowHeight="24" x14ac:dyDescent="0.4"/>
  <cols>
    <col min="8" max="8" width="9.58203125" customWidth="1"/>
  </cols>
  <sheetData>
    <row r="1" spans="1:8" x14ac:dyDescent="0.4">
      <c r="A1" s="4" t="s">
        <v>0</v>
      </c>
      <c r="B1" s="4" t="str">
        <f>H3</f>
        <v>amzn</v>
      </c>
      <c r="C1" s="4"/>
      <c r="D1" s="4" t="s">
        <v>1</v>
      </c>
      <c r="E1" s="4"/>
      <c r="F1" s="4"/>
      <c r="G1" s="4"/>
      <c r="H1" s="1">
        <f ca="1">TODAY()</f>
        <v>45760</v>
      </c>
    </row>
    <row r="2" spans="1:8" ht="24.75" thickBot="1" x14ac:dyDescent="0.45">
      <c r="A2" s="2" cm="1" vm="184">
        <f t="array" aca="1" ref="A2:B62" ca="1">_xlfn.STOCKHISTORY(H3,H4,H5,2,0,0,1)</f>
        <v>43525</v>
      </c>
      <c r="B2" vm="185">
        <f ca="1"/>
        <v>89.037499999999994</v>
      </c>
      <c r="D2" cm="1" vm="186">
        <f t="array" aca="1" ref="D2:D62" ca="1">_xlfn.STOCKHISTORY(D1,H4,H5,2,0,1)</f>
        <v>284.56</v>
      </c>
      <c r="G2" s="4"/>
      <c r="H2" s="1"/>
    </row>
    <row r="3" spans="1:8" ht="24.75" thickBot="1" x14ac:dyDescent="0.45">
      <c r="A3" s="2" vm="187">
        <f ca="1"/>
        <v>43556</v>
      </c>
      <c r="B3" vm="188">
        <f ca="1"/>
        <v>96.325999999999993</v>
      </c>
      <c r="C3" s="5">
        <f ca="1">LN(B3/B2)</f>
        <v>7.8680642674754289E-2</v>
      </c>
      <c r="D3" vm="189">
        <f ca="1"/>
        <v>295.94</v>
      </c>
      <c r="E3" s="5">
        <f ca="1">LN(D3/D2)</f>
        <v>3.921260343418833E-2</v>
      </c>
      <c r="H3" s="7" t="str">
        <f>Today!H3</f>
        <v>amzn</v>
      </c>
    </row>
    <row r="4" spans="1:8" x14ac:dyDescent="0.4">
      <c r="A4" s="2" vm="190">
        <f ca="1"/>
        <v>43586</v>
      </c>
      <c r="B4" vm="191">
        <f ca="1"/>
        <v>88.753500000000003</v>
      </c>
      <c r="C4" s="5">
        <f t="shared" ref="C4:C62" ca="1" si="0">LN(B4/B3)</f>
        <v>-8.1875407781585974E-2</v>
      </c>
      <c r="D4" vm="192">
        <f ca="1"/>
        <v>277.3</v>
      </c>
      <c r="E4" s="5">
        <f t="shared" ref="E4:E62" ca="1" si="1">LN(D4/D3)</f>
        <v>-6.5056778452655756E-2</v>
      </c>
      <c r="H4" s="1">
        <f ca="1">DATE(YEAR(H5)-5,MONTH(H5),DAY(H5))</f>
        <v>43537</v>
      </c>
    </row>
    <row r="5" spans="1:8" x14ac:dyDescent="0.4">
      <c r="A5" s="2" vm="193">
        <f ca="1"/>
        <v>43617</v>
      </c>
      <c r="B5" vm="194">
        <f ca="1"/>
        <v>94.6815</v>
      </c>
      <c r="C5" s="5">
        <f t="shared" ca="1" si="0"/>
        <v>6.4655763161683061E-2</v>
      </c>
      <c r="D5" vm="195">
        <f ca="1"/>
        <v>294.75</v>
      </c>
      <c r="E5" s="5">
        <f t="shared" ca="1" si="1"/>
        <v>6.1027586795747955E-2</v>
      </c>
      <c r="H5" s="1">
        <f ca="1">DATE(YEAR(H1)-1,MONTH(H1)-1,DAY(H1))</f>
        <v>45364</v>
      </c>
    </row>
    <row r="6" spans="1:8" x14ac:dyDescent="0.4">
      <c r="A6" s="2" vm="196">
        <f ca="1"/>
        <v>43647</v>
      </c>
      <c r="B6" vm="197">
        <f ca="1"/>
        <v>93.338999999999999</v>
      </c>
      <c r="C6" s="5">
        <f t="shared" ca="1" si="0"/>
        <v>-1.4280600415506984E-2</v>
      </c>
      <c r="D6" vm="198">
        <f ca="1"/>
        <v>299.23</v>
      </c>
      <c r="E6" s="5">
        <f t="shared" ca="1" si="1"/>
        <v>1.5084969036083336E-2</v>
      </c>
    </row>
    <row r="7" spans="1:8" x14ac:dyDescent="0.4">
      <c r="A7" s="2" vm="199">
        <f ca="1"/>
        <v>43678</v>
      </c>
      <c r="B7" vm="200">
        <f ca="1"/>
        <v>88.814499999999995</v>
      </c>
      <c r="C7" s="5">
        <f t="shared" ca="1" si="0"/>
        <v>-4.9688101987485446E-2</v>
      </c>
      <c r="D7" vm="201">
        <f ca="1"/>
        <v>294.27</v>
      </c>
      <c r="E7" s="5">
        <f t="shared" ca="1" si="1"/>
        <v>-1.6714795209229704E-2</v>
      </c>
      <c r="G7" t="s">
        <v>2</v>
      </c>
      <c r="H7" s="6">
        <f ca="1">SLOPE(C3:C62,E3:E62)</f>
        <v>1.131362253312544</v>
      </c>
    </row>
    <row r="8" spans="1:8" x14ac:dyDescent="0.4">
      <c r="A8" s="2" vm="202">
        <f ca="1"/>
        <v>43709</v>
      </c>
      <c r="B8" vm="203">
        <f ca="1"/>
        <v>86.795500000000004</v>
      </c>
      <c r="C8" s="5">
        <f t="shared" ca="1" si="0"/>
        <v>-2.2995147951910266E-2</v>
      </c>
      <c r="D8" vm="204">
        <f ca="1"/>
        <v>298.52</v>
      </c>
      <c r="E8" s="5">
        <f t="shared" ca="1" si="1"/>
        <v>1.4339219018852668E-2</v>
      </c>
    </row>
    <row r="9" spans="1:8" x14ac:dyDescent="0.4">
      <c r="A9" s="2" vm="205">
        <f ca="1"/>
        <v>43739</v>
      </c>
      <c r="B9" vm="206">
        <f ca="1"/>
        <v>88.832999999999998</v>
      </c>
      <c r="C9" s="5">
        <f t="shared" ca="1" si="0"/>
        <v>2.3203425581112831E-2</v>
      </c>
      <c r="D9" vm="207">
        <f ca="1"/>
        <v>304.97000000000003</v>
      </c>
      <c r="E9" s="5">
        <f t="shared" ca="1" si="1"/>
        <v>2.137647885076082E-2</v>
      </c>
    </row>
    <row r="10" spans="1:8" x14ac:dyDescent="0.4">
      <c r="A10" s="2" vm="208">
        <f ca="1"/>
        <v>43770</v>
      </c>
      <c r="B10" vm="209">
        <f ca="1"/>
        <v>90.04</v>
      </c>
      <c r="C10" s="5">
        <f t="shared" ca="1" si="0"/>
        <v>1.3495813452997779E-2</v>
      </c>
      <c r="D10" vm="210">
        <f ca="1"/>
        <v>316.06</v>
      </c>
      <c r="E10" s="5">
        <f t="shared" ca="1" si="1"/>
        <v>3.5718657867010194E-2</v>
      </c>
    </row>
    <row r="11" spans="1:8" x14ac:dyDescent="0.4">
      <c r="A11" s="2" vm="211">
        <f ca="1"/>
        <v>43800</v>
      </c>
      <c r="B11" vm="212">
        <f ca="1"/>
        <v>92.391999999999996</v>
      </c>
      <c r="C11" s="5">
        <f t="shared" ca="1" si="0"/>
        <v>2.5786378774254749E-2</v>
      </c>
      <c r="D11" vm="213">
        <f ca="1"/>
        <v>323.24</v>
      </c>
      <c r="E11" s="5">
        <f t="shared" ca="1" si="1"/>
        <v>2.2463012384289299E-2</v>
      </c>
    </row>
    <row r="12" spans="1:8" x14ac:dyDescent="0.4">
      <c r="A12" s="2" vm="214">
        <f ca="1"/>
        <v>43831</v>
      </c>
      <c r="B12" vm="215">
        <f ca="1"/>
        <v>100.43600000000001</v>
      </c>
      <c r="C12" s="5">
        <f t="shared" ca="1" si="0"/>
        <v>8.3480313912563137E-2</v>
      </c>
      <c r="D12" vm="213">
        <f ca="1"/>
        <v>323.24</v>
      </c>
      <c r="E12" s="5">
        <f t="shared" ca="1" si="1"/>
        <v>0</v>
      </c>
    </row>
    <row r="13" spans="1:8" x14ac:dyDescent="0.4">
      <c r="A13" s="2" vm="216">
        <f ca="1"/>
        <v>43862</v>
      </c>
      <c r="B13" vm="217">
        <f ca="1"/>
        <v>94.1875</v>
      </c>
      <c r="C13" s="5">
        <f t="shared" ca="1" si="0"/>
        <v>-6.4233232338635274E-2</v>
      </c>
      <c r="D13" vm="218">
        <f ca="1"/>
        <v>295.91000000000003</v>
      </c>
      <c r="E13" s="5">
        <f t="shared" ca="1" si="1"/>
        <v>-8.8339727329046339E-2</v>
      </c>
    </row>
    <row r="14" spans="1:8" x14ac:dyDescent="0.4">
      <c r="A14" s="2" vm="1">
        <f ca="1"/>
        <v>43891</v>
      </c>
      <c r="B14" vm="2">
        <f ca="1"/>
        <v>97.486000000000004</v>
      </c>
      <c r="C14" s="5">
        <f t="shared" ca="1" si="0"/>
        <v>3.442130156350344E-2</v>
      </c>
      <c r="D14" vm="3">
        <f ca="1"/>
        <v>258.39999999999998</v>
      </c>
      <c r="E14" s="5">
        <f t="shared" ca="1" si="1"/>
        <v>-0.13554658212775381</v>
      </c>
    </row>
    <row r="15" spans="1:8" x14ac:dyDescent="0.4">
      <c r="A15" s="2" vm="4">
        <f ca="1"/>
        <v>43922</v>
      </c>
      <c r="B15" vm="5">
        <f ca="1"/>
        <v>123.7</v>
      </c>
      <c r="C15" s="5">
        <f t="shared" ca="1" si="0"/>
        <v>0.23815050144822464</v>
      </c>
      <c r="D15" vm="6">
        <f ca="1"/>
        <v>291.16000000000003</v>
      </c>
      <c r="E15" s="5">
        <f t="shared" ca="1" si="1"/>
        <v>0.11936417234161045</v>
      </c>
    </row>
    <row r="16" spans="1:8" x14ac:dyDescent="0.4">
      <c r="A16" s="2" vm="7">
        <f ca="1"/>
        <v>43952</v>
      </c>
      <c r="B16" vm="8">
        <f ca="1"/>
        <v>122.1185</v>
      </c>
      <c r="C16" s="5">
        <f t="shared" ca="1" si="0"/>
        <v>-1.2867394607529382E-2</v>
      </c>
      <c r="D16" vm="9">
        <f ca="1"/>
        <v>305.18</v>
      </c>
      <c r="E16" s="5">
        <f t="shared" ca="1" si="1"/>
        <v>4.7028822213532363E-2</v>
      </c>
    </row>
    <row r="17" spans="1:5" x14ac:dyDescent="0.4">
      <c r="A17" s="2" vm="10">
        <f ca="1"/>
        <v>43983</v>
      </c>
      <c r="B17" vm="11">
        <f ca="1"/>
        <v>137.941</v>
      </c>
      <c r="C17" s="5">
        <f t="shared" ca="1" si="0"/>
        <v>0.1218341727147353</v>
      </c>
      <c r="D17" vm="12">
        <f ca="1"/>
        <v>309.69</v>
      </c>
      <c r="E17" s="5">
        <f t="shared" ca="1" si="1"/>
        <v>1.4670030682018788E-2</v>
      </c>
    </row>
    <row r="18" spans="1:5" x14ac:dyDescent="0.4">
      <c r="A18" s="2" vm="13">
        <f ca="1"/>
        <v>44013</v>
      </c>
      <c r="B18" vm="14">
        <f ca="1"/>
        <v>158.23400000000001</v>
      </c>
      <c r="C18" s="5">
        <f t="shared" ca="1" si="0"/>
        <v>0.13724889256191536</v>
      </c>
      <c r="D18" vm="15">
        <f ca="1"/>
        <v>327.82</v>
      </c>
      <c r="E18" s="5">
        <f t="shared" ca="1" si="1"/>
        <v>5.6892880115605553E-2</v>
      </c>
    </row>
    <row r="19" spans="1:5" x14ac:dyDescent="0.4">
      <c r="A19" s="2" vm="16">
        <f ca="1"/>
        <v>44044</v>
      </c>
      <c r="B19" vm="17">
        <f ca="1"/>
        <v>172.548</v>
      </c>
      <c r="C19" s="5">
        <f t="shared" ca="1" si="0"/>
        <v>8.6600508566040818E-2</v>
      </c>
      <c r="D19" vm="18">
        <f ca="1"/>
        <v>350.77</v>
      </c>
      <c r="E19" s="5">
        <f t="shared" ca="1" si="1"/>
        <v>6.7666060765732561E-2</v>
      </c>
    </row>
    <row r="20" spans="1:5" x14ac:dyDescent="0.4">
      <c r="A20" s="2" vm="19">
        <f ca="1"/>
        <v>44075</v>
      </c>
      <c r="B20" vm="20">
        <f ca="1"/>
        <v>157.4365</v>
      </c>
      <c r="C20" s="5">
        <f t="shared" ca="1" si="0"/>
        <v>-9.1653256267823405E-2</v>
      </c>
      <c r="D20" vm="21">
        <f ca="1"/>
        <v>336.06</v>
      </c>
      <c r="E20" s="5">
        <f t="shared" ca="1" si="1"/>
        <v>-4.2841022577150542E-2</v>
      </c>
    </row>
    <row r="21" spans="1:5" x14ac:dyDescent="0.4">
      <c r="A21" s="2" vm="22">
        <f ca="1"/>
        <v>44105</v>
      </c>
      <c r="B21" vm="23">
        <f ca="1"/>
        <v>151.8075</v>
      </c>
      <c r="C21" s="5">
        <f t="shared" ca="1" si="0"/>
        <v>-3.640893151011803E-2</v>
      </c>
      <c r="D21" vm="24">
        <f ca="1"/>
        <v>327.62</v>
      </c>
      <c r="E21" s="5">
        <f t="shared" ca="1" si="1"/>
        <v>-2.5435315273310617E-2</v>
      </c>
    </row>
    <row r="22" spans="1:5" x14ac:dyDescent="0.4">
      <c r="A22" s="2" vm="25">
        <f ca="1"/>
        <v>44136</v>
      </c>
      <c r="B22" vm="26">
        <f ca="1"/>
        <v>158.40199999999999</v>
      </c>
      <c r="C22" s="5">
        <f t="shared" ca="1" si="0"/>
        <v>4.2522834707578269E-2</v>
      </c>
      <c r="D22" vm="27">
        <f ca="1"/>
        <v>363.32</v>
      </c>
      <c r="E22" s="5">
        <f t="shared" ca="1" si="1"/>
        <v>0.10342958845752757</v>
      </c>
    </row>
    <row r="23" spans="1:5" x14ac:dyDescent="0.4">
      <c r="A23" s="2" vm="28">
        <f ca="1"/>
        <v>44166</v>
      </c>
      <c r="B23" vm="29">
        <f ca="1"/>
        <v>162.84649999999999</v>
      </c>
      <c r="C23" s="5">
        <f t="shared" ca="1" si="0"/>
        <v>2.767193375733203E-2</v>
      </c>
      <c r="D23" vm="30">
        <f ca="1"/>
        <v>375.39</v>
      </c>
      <c r="E23" s="5">
        <f t="shared" ca="1" si="1"/>
        <v>3.2681496911060537E-2</v>
      </c>
    </row>
    <row r="24" spans="1:5" x14ac:dyDescent="0.4">
      <c r="A24" s="2" vm="31">
        <f ca="1"/>
        <v>44197</v>
      </c>
      <c r="B24" vm="32">
        <f ca="1"/>
        <v>160.31</v>
      </c>
      <c r="C24" s="5">
        <f t="shared" ca="1" si="0"/>
        <v>-1.5698598618990936E-2</v>
      </c>
      <c r="D24" vm="33">
        <f ca="1"/>
        <v>371.52</v>
      </c>
      <c r="E24" s="5">
        <f t="shared" ca="1" si="1"/>
        <v>-1.0362787035546547E-2</v>
      </c>
    </row>
    <row r="25" spans="1:5" x14ac:dyDescent="0.4">
      <c r="A25" s="2" vm="34">
        <f ca="1"/>
        <v>44228</v>
      </c>
      <c r="B25" vm="35">
        <f ca="1"/>
        <v>154.6465</v>
      </c>
      <c r="C25" s="5">
        <f t="shared" ca="1" si="0"/>
        <v>-3.5967573575716387E-2</v>
      </c>
      <c r="D25" vm="36">
        <f ca="1"/>
        <v>381.77</v>
      </c>
      <c r="E25" s="5">
        <f t="shared" ca="1" si="1"/>
        <v>2.7215634524684042E-2</v>
      </c>
    </row>
    <row r="26" spans="1:5" x14ac:dyDescent="0.4">
      <c r="A26" s="2" vm="37">
        <f ca="1"/>
        <v>44256</v>
      </c>
      <c r="B26" vm="38">
        <f ca="1"/>
        <v>154.70400000000001</v>
      </c>
      <c r="C26" s="5">
        <f t="shared" ca="1" si="0"/>
        <v>3.7174661532602977E-4</v>
      </c>
      <c r="D26" vm="39">
        <f ca="1"/>
        <v>397.82</v>
      </c>
      <c r="E26" s="5">
        <f t="shared" ca="1" si="1"/>
        <v>4.1181308642704105E-2</v>
      </c>
    </row>
    <row r="27" spans="1:5" x14ac:dyDescent="0.4">
      <c r="A27" s="2" vm="40">
        <f ca="1"/>
        <v>44287</v>
      </c>
      <c r="B27" vm="41">
        <f ca="1"/>
        <v>173.37100000000001</v>
      </c>
      <c r="C27" s="5">
        <f t="shared" ca="1" si="0"/>
        <v>0.11392019325058272</v>
      </c>
      <c r="D27" vm="42">
        <f ca="1"/>
        <v>418.88</v>
      </c>
      <c r="E27" s="5">
        <f t="shared" ca="1" si="1"/>
        <v>5.1584841044620355E-2</v>
      </c>
    </row>
    <row r="28" spans="1:5" x14ac:dyDescent="0.4">
      <c r="A28" s="2" vm="43">
        <f ca="1"/>
        <v>44317</v>
      </c>
      <c r="B28" vm="44">
        <f ca="1"/>
        <v>161.15350000000001</v>
      </c>
      <c r="C28" s="5">
        <f t="shared" ca="1" si="0"/>
        <v>-7.3076480070740385E-2</v>
      </c>
      <c r="D28" vm="45">
        <f ca="1"/>
        <v>421.65</v>
      </c>
      <c r="E28" s="5">
        <f t="shared" ca="1" si="1"/>
        <v>6.5911032991153549E-3</v>
      </c>
    </row>
    <row r="29" spans="1:5" x14ac:dyDescent="0.4">
      <c r="A29" s="2" vm="46">
        <f ca="1"/>
        <v>44348</v>
      </c>
      <c r="B29" vm="47">
        <f ca="1"/>
        <v>172.00800000000001</v>
      </c>
      <c r="C29" s="5">
        <f t="shared" ca="1" si="0"/>
        <v>6.5183660438693752E-2</v>
      </c>
      <c r="D29" vm="48">
        <f ca="1"/>
        <v>429.92</v>
      </c>
      <c r="E29" s="5">
        <f t="shared" ca="1" si="1"/>
        <v>1.9423558846530537E-2</v>
      </c>
    </row>
    <row r="30" spans="1:5" x14ac:dyDescent="0.4">
      <c r="A30" s="2" vm="49">
        <f ca="1"/>
        <v>44378</v>
      </c>
      <c r="B30" vm="50">
        <f ca="1"/>
        <v>166.37950000000001</v>
      </c>
      <c r="C30" s="5">
        <f t="shared" ca="1" si="0"/>
        <v>-3.3269663677392113E-2</v>
      </c>
      <c r="D30" vm="51">
        <f ca="1"/>
        <v>440.4</v>
      </c>
      <c r="E30" s="5">
        <f t="shared" ca="1" si="1"/>
        <v>2.4084259981343677E-2</v>
      </c>
    </row>
    <row r="31" spans="1:5" x14ac:dyDescent="0.4">
      <c r="A31" s="2" vm="52">
        <f ca="1"/>
        <v>44409</v>
      </c>
      <c r="B31" vm="53">
        <f ca="1"/>
        <v>173.5395</v>
      </c>
      <c r="C31" s="5">
        <f t="shared" ca="1" si="0"/>
        <v>4.2133915498725999E-2</v>
      </c>
      <c r="D31" vm="54">
        <f ca="1"/>
        <v>453.71</v>
      </c>
      <c r="E31" s="5">
        <f t="shared" ca="1" si="1"/>
        <v>2.9774822574747176E-2</v>
      </c>
    </row>
    <row r="32" spans="1:5" x14ac:dyDescent="0.4">
      <c r="A32" s="2" vm="55">
        <f ca="1"/>
        <v>44440</v>
      </c>
      <c r="B32" vm="56">
        <f ca="1"/>
        <v>164.25200000000001</v>
      </c>
      <c r="C32" s="5">
        <f t="shared" ca="1" si="0"/>
        <v>-5.5003405330353652E-2</v>
      </c>
      <c r="D32" vm="57">
        <f ca="1"/>
        <v>430.82</v>
      </c>
      <c r="E32" s="5">
        <f t="shared" ca="1" si="1"/>
        <v>-5.1767857963318488E-2</v>
      </c>
    </row>
    <row r="33" spans="1:5" x14ac:dyDescent="0.4">
      <c r="A33" s="2" vm="58">
        <f ca="1"/>
        <v>44470</v>
      </c>
      <c r="B33" vm="59">
        <f ca="1"/>
        <v>168.6215</v>
      </c>
      <c r="C33" s="5">
        <f t="shared" ca="1" si="0"/>
        <v>2.6254724346159528E-2</v>
      </c>
      <c r="D33" vm="60">
        <f ca="1"/>
        <v>460.99</v>
      </c>
      <c r="E33" s="5">
        <f t="shared" ca="1" si="1"/>
        <v>6.7685981327451156E-2</v>
      </c>
    </row>
    <row r="34" spans="1:5" x14ac:dyDescent="0.4">
      <c r="A34" s="2" vm="61">
        <f ca="1"/>
        <v>44501</v>
      </c>
      <c r="B34" vm="62">
        <f ca="1"/>
        <v>175.3535</v>
      </c>
      <c r="C34" s="5">
        <f t="shared" ca="1" si="0"/>
        <v>3.9147378269960106E-2</v>
      </c>
      <c r="D34" vm="63">
        <f ca="1"/>
        <v>457.63</v>
      </c>
      <c r="E34" s="5">
        <f t="shared" ca="1" si="1"/>
        <v>-7.3153534301832112E-3</v>
      </c>
    </row>
    <row r="35" spans="1:5" x14ac:dyDescent="0.4">
      <c r="A35" s="2" vm="64">
        <f ca="1"/>
        <v>44531</v>
      </c>
      <c r="B35" vm="65">
        <f ca="1"/>
        <v>166.71700000000001</v>
      </c>
      <c r="C35" s="5">
        <f t="shared" ca="1" si="0"/>
        <v>-5.0506172305566407E-2</v>
      </c>
      <c r="D35" vm="66">
        <f ca="1"/>
        <v>476.99</v>
      </c>
      <c r="E35" s="5">
        <f t="shared" ca="1" si="1"/>
        <v>4.1434528950777552E-2</v>
      </c>
    </row>
    <row r="36" spans="1:5" x14ac:dyDescent="0.4">
      <c r="A36" s="2" vm="67">
        <f ca="1"/>
        <v>44562</v>
      </c>
      <c r="B36" vm="68">
        <f ca="1"/>
        <v>149.5735</v>
      </c>
      <c r="C36" s="5">
        <f t="shared" ca="1" si="0"/>
        <v>-0.10850985334928992</v>
      </c>
      <c r="D36" vm="69">
        <f ca="1"/>
        <v>451.77</v>
      </c>
      <c r="E36" s="5">
        <f t="shared" ca="1" si="1"/>
        <v>-5.4322325541161204E-2</v>
      </c>
    </row>
    <row r="37" spans="1:5" x14ac:dyDescent="0.4">
      <c r="A37" s="2" vm="70">
        <f ca="1"/>
        <v>44593</v>
      </c>
      <c r="B37" vm="71">
        <f ca="1"/>
        <v>153.56299999999999</v>
      </c>
      <c r="C37" s="5">
        <f t="shared" ca="1" si="0"/>
        <v>2.6322995467381691E-2</v>
      </c>
      <c r="D37" vm="72">
        <f ca="1"/>
        <v>438.72</v>
      </c>
      <c r="E37" s="5">
        <f t="shared" ca="1" si="1"/>
        <v>-2.9311804392888084E-2</v>
      </c>
    </row>
    <row r="38" spans="1:5" x14ac:dyDescent="0.4">
      <c r="A38" s="2" vm="73">
        <f ca="1"/>
        <v>44621</v>
      </c>
      <c r="B38" vm="74">
        <f ca="1"/>
        <v>162.9975</v>
      </c>
      <c r="C38" s="5">
        <f t="shared" ca="1" si="0"/>
        <v>5.9623956986477045E-2</v>
      </c>
      <c r="D38" vm="75">
        <f ca="1"/>
        <v>453.69</v>
      </c>
      <c r="E38" s="5">
        <f t="shared" ca="1" si="1"/>
        <v>3.35527490568093E-2</v>
      </c>
    </row>
    <row r="39" spans="1:5" x14ac:dyDescent="0.4">
      <c r="A39" s="2" vm="76">
        <f ca="1"/>
        <v>44652</v>
      </c>
      <c r="B39" vm="77">
        <f ca="1"/>
        <v>124.28149999999999</v>
      </c>
      <c r="C39" s="5">
        <f t="shared" ca="1" si="0"/>
        <v>-0.2711857092933817</v>
      </c>
      <c r="D39" vm="78">
        <f ca="1"/>
        <v>413.56</v>
      </c>
      <c r="E39" s="5">
        <f t="shared" ca="1" si="1"/>
        <v>-9.2611538712266517E-2</v>
      </c>
    </row>
    <row r="40" spans="1:5" x14ac:dyDescent="0.4">
      <c r="A40" s="2" vm="79">
        <f ca="1"/>
        <v>44682</v>
      </c>
      <c r="B40" vm="80">
        <f ca="1"/>
        <v>120.20950000000001</v>
      </c>
      <c r="C40" s="5">
        <f t="shared" ca="1" si="0"/>
        <v>-3.3313100052673725E-2</v>
      </c>
      <c r="D40" vm="81">
        <f ca="1"/>
        <v>414.87</v>
      </c>
      <c r="E40" s="5">
        <f t="shared" ca="1" si="1"/>
        <v>3.162611426184429E-3</v>
      </c>
    </row>
    <row r="41" spans="1:5" x14ac:dyDescent="0.4">
      <c r="A41" s="2" vm="82">
        <f ca="1"/>
        <v>44713</v>
      </c>
      <c r="B41" vm="83">
        <f ca="1"/>
        <v>106.21</v>
      </c>
      <c r="C41" s="5">
        <f t="shared" ca="1" si="0"/>
        <v>-0.12381778758632632</v>
      </c>
      <c r="D41" vm="84">
        <f ca="1"/>
        <v>379.15</v>
      </c>
      <c r="E41" s="5">
        <f t="shared" ca="1" si="1"/>
        <v>-9.0033312997732234E-2</v>
      </c>
    </row>
    <row r="42" spans="1:5" x14ac:dyDescent="0.4">
      <c r="A42" s="2" vm="85">
        <f ca="1"/>
        <v>44743</v>
      </c>
      <c r="B42" vm="86">
        <f ca="1"/>
        <v>134.94999999999999</v>
      </c>
      <c r="C42" s="5">
        <f t="shared" ca="1" si="0"/>
        <v>0.23948607313056541</v>
      </c>
      <c r="D42" vm="87">
        <f ca="1"/>
        <v>414.28</v>
      </c>
      <c r="E42" s="5">
        <f t="shared" ca="1" si="1"/>
        <v>8.8610168573733578E-2</v>
      </c>
    </row>
    <row r="43" spans="1:5" x14ac:dyDescent="0.4">
      <c r="A43" s="2" vm="88">
        <f ca="1"/>
        <v>44774</v>
      </c>
      <c r="B43" vm="89">
        <f ca="1"/>
        <v>126.77</v>
      </c>
      <c r="C43" s="5">
        <f t="shared" ca="1" si="0"/>
        <v>-6.2529918513378344E-2</v>
      </c>
      <c r="D43" vm="90">
        <f ca="1"/>
        <v>397.18</v>
      </c>
      <c r="E43" s="5">
        <f t="shared" ca="1" si="1"/>
        <v>-4.2152495284659391E-2</v>
      </c>
    </row>
    <row r="44" spans="1:5" x14ac:dyDescent="0.4">
      <c r="A44" s="2" vm="91">
        <f ca="1"/>
        <v>44805</v>
      </c>
      <c r="B44" vm="92">
        <f ca="1"/>
        <v>113</v>
      </c>
      <c r="C44" s="5">
        <f t="shared" ca="1" si="0"/>
        <v>-0.11498660223829471</v>
      </c>
      <c r="D44" vm="93">
        <f ca="1"/>
        <v>358.65</v>
      </c>
      <c r="E44" s="5">
        <f t="shared" ca="1" si="1"/>
        <v>-0.10204259586357527</v>
      </c>
    </row>
    <row r="45" spans="1:5" x14ac:dyDescent="0.4">
      <c r="A45" s="2" vm="94">
        <f ca="1"/>
        <v>44835</v>
      </c>
      <c r="B45" vm="95">
        <f ca="1"/>
        <v>102.44</v>
      </c>
      <c r="C45" s="5">
        <f t="shared" ca="1" si="0"/>
        <v>-9.811055738101615E-2</v>
      </c>
      <c r="D45" vm="96">
        <f ca="1"/>
        <v>387.79</v>
      </c>
      <c r="E45" s="5">
        <f t="shared" ca="1" si="1"/>
        <v>7.811697341575051E-2</v>
      </c>
    </row>
    <row r="46" spans="1:5" x14ac:dyDescent="0.4">
      <c r="A46" s="2" vm="97">
        <f ca="1"/>
        <v>44866</v>
      </c>
      <c r="B46" vm="98">
        <f ca="1"/>
        <v>96.54</v>
      </c>
      <c r="C46" s="5">
        <f t="shared" ca="1" si="0"/>
        <v>-5.93198310989776E-2</v>
      </c>
      <c r="D46" vm="99">
        <f ca="1"/>
        <v>409.32</v>
      </c>
      <c r="E46" s="5">
        <f t="shared" ca="1" si="1"/>
        <v>5.4033290230360631E-2</v>
      </c>
    </row>
    <row r="47" spans="1:5" x14ac:dyDescent="0.4">
      <c r="A47" s="2" vm="100">
        <f ca="1"/>
        <v>44896</v>
      </c>
      <c r="B47" vm="101">
        <f ca="1"/>
        <v>84</v>
      </c>
      <c r="C47" s="5">
        <f t="shared" ca="1" si="0"/>
        <v>-0.13914063138903329</v>
      </c>
      <c r="D47" vm="102">
        <f ca="1"/>
        <v>384.21</v>
      </c>
      <c r="E47" s="5">
        <f t="shared" ca="1" si="1"/>
        <v>-6.3307968112464655E-2</v>
      </c>
    </row>
    <row r="48" spans="1:5" x14ac:dyDescent="0.4">
      <c r="A48" s="2" vm="103">
        <f ca="1"/>
        <v>44927</v>
      </c>
      <c r="B48" vm="104">
        <f ca="1"/>
        <v>103.13</v>
      </c>
      <c r="C48" s="5">
        <f t="shared" ca="1" si="0"/>
        <v>0.20517352948466397</v>
      </c>
      <c r="D48" vm="105">
        <f ca="1"/>
        <v>408.31</v>
      </c>
      <c r="E48" s="5">
        <f t="shared" ca="1" si="1"/>
        <v>6.0837411714769481E-2</v>
      </c>
    </row>
    <row r="49" spans="1:5" x14ac:dyDescent="0.4">
      <c r="A49" s="2" vm="106">
        <f ca="1"/>
        <v>44958</v>
      </c>
      <c r="B49" vm="107">
        <f ca="1"/>
        <v>94.23</v>
      </c>
      <c r="C49" s="5">
        <f t="shared" ca="1" si="0"/>
        <v>-9.0251726109312633E-2</v>
      </c>
      <c r="D49" vm="108">
        <f ca="1"/>
        <v>397.97</v>
      </c>
      <c r="E49" s="5">
        <f t="shared" ca="1" si="1"/>
        <v>-2.5650064261823993E-2</v>
      </c>
    </row>
    <row r="50" spans="1:5" x14ac:dyDescent="0.4">
      <c r="A50" s="2" vm="109">
        <f ca="1"/>
        <v>44986</v>
      </c>
      <c r="B50" vm="110">
        <f ca="1"/>
        <v>103.29</v>
      </c>
      <c r="C50" s="5">
        <f t="shared" ca="1" si="0"/>
        <v>9.1801963799877331E-2</v>
      </c>
      <c r="D50" vm="111">
        <f ca="1"/>
        <v>411.08</v>
      </c>
      <c r="E50" s="5">
        <f t="shared" ca="1" si="1"/>
        <v>3.2411217197836843E-2</v>
      </c>
    </row>
    <row r="51" spans="1:5" x14ac:dyDescent="0.4">
      <c r="A51" s="2" vm="112">
        <f ca="1"/>
        <v>45017</v>
      </c>
      <c r="B51" vm="113">
        <f ca="1"/>
        <v>105.45</v>
      </c>
      <c r="C51" s="5">
        <f t="shared" ca="1" si="0"/>
        <v>2.0696340906241388E-2</v>
      </c>
      <c r="D51" vm="114">
        <f ca="1"/>
        <v>417.66</v>
      </c>
      <c r="E51" s="5">
        <f t="shared" ca="1" si="1"/>
        <v>1.5879861651757834E-2</v>
      </c>
    </row>
    <row r="52" spans="1:5" x14ac:dyDescent="0.4">
      <c r="A52" s="2" vm="115">
        <f ca="1"/>
        <v>45047</v>
      </c>
      <c r="B52" vm="116">
        <f ca="1"/>
        <v>120.58</v>
      </c>
      <c r="C52" s="5">
        <f t="shared" ca="1" si="0"/>
        <v>0.13407652613647589</v>
      </c>
      <c r="D52" vm="117">
        <f ca="1"/>
        <v>419.43</v>
      </c>
      <c r="E52" s="5">
        <f t="shared" ca="1" si="1"/>
        <v>4.2289422592128138E-3</v>
      </c>
    </row>
    <row r="53" spans="1:5" x14ac:dyDescent="0.4">
      <c r="A53" s="2" vm="118">
        <f ca="1"/>
        <v>45078</v>
      </c>
      <c r="B53" vm="119">
        <f ca="1"/>
        <v>130.36000000000001</v>
      </c>
      <c r="C53" s="5">
        <f t="shared" ca="1" si="0"/>
        <v>7.7986420908101345E-2</v>
      </c>
      <c r="D53" vm="120">
        <f ca="1"/>
        <v>445.71</v>
      </c>
      <c r="E53" s="5">
        <f t="shared" ca="1" si="1"/>
        <v>6.0771869649528194E-2</v>
      </c>
    </row>
    <row r="54" spans="1:5" x14ac:dyDescent="0.4">
      <c r="A54" s="2" vm="121">
        <f ca="1"/>
        <v>45108</v>
      </c>
      <c r="B54" vm="122">
        <f ca="1"/>
        <v>133.68</v>
      </c>
      <c r="C54" s="5">
        <f t="shared" ca="1" si="0"/>
        <v>2.5149030317777449E-2</v>
      </c>
      <c r="D54" vm="123">
        <f ca="1"/>
        <v>460.18</v>
      </c>
      <c r="E54" s="5">
        <f t="shared" ca="1" si="1"/>
        <v>3.1949200974015553E-2</v>
      </c>
    </row>
    <row r="55" spans="1:5" x14ac:dyDescent="0.4">
      <c r="A55" s="2" vm="124">
        <f ca="1"/>
        <v>45139</v>
      </c>
      <c r="B55" vm="125">
        <f ca="1"/>
        <v>138.01</v>
      </c>
      <c r="C55" s="5">
        <f t="shared" ca="1" si="0"/>
        <v>3.1877262012810242E-2</v>
      </c>
      <c r="D55" vm="126">
        <f ca="1"/>
        <v>452.69</v>
      </c>
      <c r="E55" s="5">
        <f t="shared" ca="1" si="1"/>
        <v>-1.641015277757191E-2</v>
      </c>
    </row>
    <row r="56" spans="1:5" x14ac:dyDescent="0.4">
      <c r="A56" s="2" vm="127">
        <f ca="1"/>
        <v>45170</v>
      </c>
      <c r="B56" vm="128">
        <f ca="1"/>
        <v>127.12</v>
      </c>
      <c r="C56" s="5">
        <f t="shared" ca="1" si="0"/>
        <v>-8.2194624071487962E-2</v>
      </c>
      <c r="D56" vm="129">
        <f ca="1"/>
        <v>429.43</v>
      </c>
      <c r="E56" s="5">
        <f t="shared" ca="1" si="1"/>
        <v>-5.2748816581768214E-2</v>
      </c>
    </row>
    <row r="57" spans="1:5" x14ac:dyDescent="0.4">
      <c r="A57" s="2" vm="130">
        <f ca="1"/>
        <v>45200</v>
      </c>
      <c r="B57" vm="131">
        <f ca="1"/>
        <v>133.09</v>
      </c>
      <c r="C57" s="5">
        <f t="shared" ca="1" si="0"/>
        <v>4.5894068870004315E-2</v>
      </c>
      <c r="D57" vm="132">
        <f ca="1"/>
        <v>419.94</v>
      </c>
      <c r="E57" s="5">
        <f t="shared" ca="1" si="1"/>
        <v>-2.2346904002543255E-2</v>
      </c>
    </row>
    <row r="58" spans="1:5" x14ac:dyDescent="0.4">
      <c r="A58" s="2" vm="133">
        <f ca="1"/>
        <v>45231</v>
      </c>
      <c r="B58" vm="134">
        <f ca="1"/>
        <v>146.09</v>
      </c>
      <c r="C58" s="5">
        <f t="shared" ca="1" si="0"/>
        <v>9.3197279045957968E-2</v>
      </c>
      <c r="D58" vm="135">
        <f ca="1"/>
        <v>458.42</v>
      </c>
      <c r="E58" s="5">
        <f t="shared" ca="1" si="1"/>
        <v>8.7673950536716935E-2</v>
      </c>
    </row>
    <row r="59" spans="1:5" x14ac:dyDescent="0.4">
      <c r="A59" s="2" vm="136">
        <f ca="1"/>
        <v>45261</v>
      </c>
      <c r="B59" vm="137">
        <f ca="1"/>
        <v>151.94</v>
      </c>
      <c r="C59" s="5">
        <f t="shared" ca="1" si="0"/>
        <v>3.9262835930652829E-2</v>
      </c>
      <c r="D59" vm="138">
        <f ca="1"/>
        <v>477.63</v>
      </c>
      <c r="E59" s="5">
        <f t="shared" ca="1" si="1"/>
        <v>4.1050579709802706E-2</v>
      </c>
    </row>
    <row r="60" spans="1:5" x14ac:dyDescent="0.4">
      <c r="A60" s="2" vm="139">
        <f ca="1"/>
        <v>45292</v>
      </c>
      <c r="B60" vm="140">
        <f ca="1"/>
        <v>155.19999999999999</v>
      </c>
      <c r="C60" s="5">
        <f t="shared" ca="1" si="0"/>
        <v>2.1228901674042767E-2</v>
      </c>
      <c r="D60" vm="141">
        <f ca="1"/>
        <v>485.2</v>
      </c>
      <c r="E60" s="5">
        <f t="shared" ca="1" si="1"/>
        <v>1.5724802893872111E-2</v>
      </c>
    </row>
    <row r="61" spans="1:5" x14ac:dyDescent="0.4">
      <c r="A61" s="2" vm="142">
        <f ca="1"/>
        <v>45323</v>
      </c>
      <c r="B61" vm="143">
        <f ca="1"/>
        <v>176.76</v>
      </c>
      <c r="C61" s="5">
        <f t="shared" ca="1" si="0"/>
        <v>0.1300782725134208</v>
      </c>
      <c r="D61" vm="144">
        <f ca="1"/>
        <v>510.45</v>
      </c>
      <c r="E61" s="5">
        <f t="shared" ca="1" si="1"/>
        <v>5.0731512545129288E-2</v>
      </c>
    </row>
    <row r="62" spans="1:5" x14ac:dyDescent="0.4">
      <c r="A62" s="2" vm="145">
        <f ca="1"/>
        <v>45352</v>
      </c>
      <c r="B62" vm="146">
        <f ca="1"/>
        <v>180.38</v>
      </c>
      <c r="C62" s="5">
        <f t="shared" ca="1" si="0"/>
        <v>2.0272856475022888E-2</v>
      </c>
      <c r="D62" vm="147">
        <f ca="1"/>
        <v>525.73</v>
      </c>
      <c r="E62" s="5">
        <f t="shared" ca="1" si="1"/>
        <v>2.949508335025066E-2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BFE0FC-3360-4D34-8B68-D4CA2AD2DA55}">
  <dimension ref="A1:H62"/>
  <sheetViews>
    <sheetView workbookViewId="0">
      <selection activeCell="H3" sqref="H3"/>
    </sheetView>
  </sheetViews>
  <sheetFormatPr defaultRowHeight="24" x14ac:dyDescent="0.4"/>
  <cols>
    <col min="8" max="8" width="10.33203125" customWidth="1"/>
  </cols>
  <sheetData>
    <row r="1" spans="1:8" x14ac:dyDescent="0.4">
      <c r="A1" s="4" t="s">
        <v>0</v>
      </c>
      <c r="B1" s="4" t="str">
        <f>H3</f>
        <v>amzn</v>
      </c>
      <c r="C1" s="4"/>
      <c r="D1" s="4" t="s">
        <v>1</v>
      </c>
      <c r="E1" s="4"/>
      <c r="F1" s="4"/>
      <c r="G1" s="4"/>
      <c r="H1" s="1">
        <f ca="1">TODAY()</f>
        <v>45760</v>
      </c>
    </row>
    <row r="2" spans="1:8" ht="24.75" thickBot="1" x14ac:dyDescent="0.45">
      <c r="A2" s="2" cm="1" vm="219">
        <f t="array" aca="1" ref="A2:B62" ca="1">_xlfn.STOCKHISTORY(H3,H4,H5,2,0,0,1)</f>
        <v>43160</v>
      </c>
      <c r="B2" vm="220">
        <f ca="1"/>
        <v>72.367000000000004</v>
      </c>
      <c r="D2" cm="1" vm="221">
        <f t="array" aca="1" ref="D2:D62" ca="1">_xlfn.STOCKHISTORY(D1,H4,H5,2,0,1)</f>
        <v>265.37</v>
      </c>
      <c r="G2" s="4"/>
      <c r="H2" s="1"/>
    </row>
    <row r="3" spans="1:8" ht="24.75" thickBot="1" x14ac:dyDescent="0.45">
      <c r="A3" s="2" vm="222">
        <f ca="1"/>
        <v>43191</v>
      </c>
      <c r="B3" vm="223">
        <f ca="1"/>
        <v>78.3065</v>
      </c>
      <c r="C3" s="5">
        <f ca="1">LN(B3/B2)</f>
        <v>7.8880219222014339E-2</v>
      </c>
      <c r="D3" vm="224">
        <f ca="1"/>
        <v>266.31</v>
      </c>
      <c r="E3" s="5">
        <f ca="1">LN(D3/D2)</f>
        <v>3.535965164780957E-3</v>
      </c>
      <c r="H3" s="7" t="str">
        <f>Today!H3</f>
        <v>amzn</v>
      </c>
    </row>
    <row r="4" spans="1:8" x14ac:dyDescent="0.4">
      <c r="A4" s="2" vm="225">
        <f ca="1"/>
        <v>43221</v>
      </c>
      <c r="B4" vm="226">
        <f ca="1"/>
        <v>81.480999999999995</v>
      </c>
      <c r="C4" s="5">
        <f t="shared" ref="C4:C62" ca="1" si="0">LN(B4/B3)</f>
        <v>3.9739250633896911E-2</v>
      </c>
      <c r="D4" vm="227">
        <f ca="1"/>
        <v>272.73</v>
      </c>
      <c r="E4" s="5">
        <f t="shared" ref="E4:E62" ca="1" si="1">LN(D4/D3)</f>
        <v>2.3821251053538859E-2</v>
      </c>
      <c r="H4" s="1">
        <f ca="1">DATE(YEAR(H5)-5,MONTH(H5),DAY(H5))</f>
        <v>43172</v>
      </c>
    </row>
    <row r="5" spans="1:8" x14ac:dyDescent="0.4">
      <c r="A5" s="2" vm="228">
        <f ca="1"/>
        <v>43252</v>
      </c>
      <c r="B5" vm="229">
        <f ca="1"/>
        <v>84.99</v>
      </c>
      <c r="C5" s="5">
        <f t="shared" ca="1" si="0"/>
        <v>4.2163738276824618E-2</v>
      </c>
      <c r="D5" vm="230">
        <f ca="1"/>
        <v>273.05</v>
      </c>
      <c r="E5" s="5">
        <f t="shared" ca="1" si="1"/>
        <v>1.1726337962861325E-3</v>
      </c>
      <c r="H5" s="1">
        <f ca="1">DATE(YEAR(H1)-2,MONTH(H1)-1,DAY(H1))</f>
        <v>44998</v>
      </c>
    </row>
    <row r="6" spans="1:8" x14ac:dyDescent="0.4">
      <c r="A6" s="2" vm="231">
        <f ca="1"/>
        <v>43282</v>
      </c>
      <c r="B6" vm="232">
        <f ca="1"/>
        <v>88.872</v>
      </c>
      <c r="C6" s="5">
        <f t="shared" ca="1" si="0"/>
        <v>4.4663529768886545E-2</v>
      </c>
      <c r="D6" vm="233">
        <f ca="1"/>
        <v>283.27999999999997</v>
      </c>
      <c r="E6" s="5">
        <f t="shared" ca="1" si="1"/>
        <v>3.6780879205485471E-2</v>
      </c>
    </row>
    <row r="7" spans="1:8" x14ac:dyDescent="0.4">
      <c r="A7" s="2" vm="234">
        <f ca="1"/>
        <v>43313</v>
      </c>
      <c r="B7" vm="235">
        <f ca="1"/>
        <v>100.63549999999999</v>
      </c>
      <c r="C7" s="5">
        <f t="shared" ca="1" si="0"/>
        <v>0.12430794584153733</v>
      </c>
      <c r="D7" vm="236">
        <f ca="1"/>
        <v>292.44</v>
      </c>
      <c r="E7" s="5">
        <f t="shared" ca="1" si="1"/>
        <v>3.1823709621466953E-2</v>
      </c>
      <c r="G7" t="s">
        <v>2</v>
      </c>
      <c r="H7" s="6">
        <f ca="1">SLOPE(C3:C62,E3:E62)</f>
        <v>1.2229945321411853</v>
      </c>
    </row>
    <row r="8" spans="1:8" x14ac:dyDescent="0.4">
      <c r="A8" s="2" vm="237">
        <f ca="1"/>
        <v>43344</v>
      </c>
      <c r="B8" vm="238">
        <f ca="1"/>
        <v>100.15</v>
      </c>
      <c r="C8" s="5">
        <f t="shared" ca="1" si="0"/>
        <v>-4.8360160091312897E-3</v>
      </c>
      <c r="D8" vm="239">
        <f ca="1"/>
        <v>292.73</v>
      </c>
      <c r="E8" s="5">
        <f t="shared" ca="1" si="1"/>
        <v>9.9116504175392173E-4</v>
      </c>
    </row>
    <row r="9" spans="1:8" x14ac:dyDescent="0.4">
      <c r="A9" s="2" vm="240">
        <f ca="1"/>
        <v>43374</v>
      </c>
      <c r="B9" vm="241">
        <f ca="1"/>
        <v>79.900499999999994</v>
      </c>
      <c r="C9" s="5">
        <f t="shared" ca="1" si="0"/>
        <v>-0.22588695153690058</v>
      </c>
      <c r="D9" vm="242">
        <f ca="1"/>
        <v>272.76</v>
      </c>
      <c r="E9" s="5">
        <f t="shared" ca="1" si="1"/>
        <v>-7.0658394814416853E-2</v>
      </c>
    </row>
    <row r="10" spans="1:8" x14ac:dyDescent="0.4">
      <c r="A10" s="2" vm="243">
        <f ca="1"/>
        <v>43405</v>
      </c>
      <c r="B10" vm="244">
        <f ca="1"/>
        <v>84.508499999999998</v>
      </c>
      <c r="C10" s="5">
        <f t="shared" ca="1" si="0"/>
        <v>5.6070010445170376E-2</v>
      </c>
      <c r="D10" vm="245">
        <f ca="1"/>
        <v>278</v>
      </c>
      <c r="E10" s="5">
        <f t="shared" ca="1" si="1"/>
        <v>1.9028826038184989E-2</v>
      </c>
    </row>
    <row r="11" spans="1:8" x14ac:dyDescent="0.4">
      <c r="A11" s="2" vm="246">
        <f ca="1"/>
        <v>43435</v>
      </c>
      <c r="B11" vm="247">
        <f ca="1"/>
        <v>75.098500000000001</v>
      </c>
      <c r="C11" s="5">
        <f t="shared" ca="1" si="0"/>
        <v>-0.11805153581831997</v>
      </c>
      <c r="D11" vm="248">
        <f ca="1"/>
        <v>251.61</v>
      </c>
      <c r="E11" s="5">
        <f t="shared" ca="1" si="1"/>
        <v>-9.9740844026207226E-2</v>
      </c>
    </row>
    <row r="12" spans="1:8" x14ac:dyDescent="0.4">
      <c r="A12" s="2" vm="249">
        <f ca="1"/>
        <v>43466</v>
      </c>
      <c r="B12" vm="250">
        <f ca="1"/>
        <v>85.936499999999995</v>
      </c>
      <c r="C12" s="5">
        <f t="shared" ca="1" si="0"/>
        <v>0.13480806622777378</v>
      </c>
      <c r="D12" vm="251">
        <f ca="1"/>
        <v>271.55</v>
      </c>
      <c r="E12" s="5">
        <f t="shared" ca="1" si="1"/>
        <v>7.626601481642438E-2</v>
      </c>
    </row>
    <row r="13" spans="1:8" x14ac:dyDescent="0.4">
      <c r="A13" s="2" vm="252">
        <f ca="1"/>
        <v>43497</v>
      </c>
      <c r="B13" vm="253">
        <f ca="1"/>
        <v>81.991500000000002</v>
      </c>
      <c r="C13" s="5">
        <f t="shared" ca="1" si="0"/>
        <v>-4.6993068074800637E-2</v>
      </c>
      <c r="D13" vm="254">
        <f ca="1"/>
        <v>280.32</v>
      </c>
      <c r="E13" s="5">
        <f t="shared" ca="1" si="1"/>
        <v>3.1785523267172343E-2</v>
      </c>
    </row>
    <row r="14" spans="1:8" x14ac:dyDescent="0.4">
      <c r="A14" s="2" vm="184">
        <f ca="1"/>
        <v>43525</v>
      </c>
      <c r="B14" vm="185">
        <f ca="1"/>
        <v>89.037499999999994</v>
      </c>
      <c r="C14" s="5">
        <f t="shared" ca="1" si="0"/>
        <v>8.2442045949721793E-2</v>
      </c>
      <c r="D14" vm="186">
        <f ca="1"/>
        <v>284.56</v>
      </c>
      <c r="E14" s="5">
        <f t="shared" ca="1" si="1"/>
        <v>1.5012319892173082E-2</v>
      </c>
    </row>
    <row r="15" spans="1:8" x14ac:dyDescent="0.4">
      <c r="A15" s="2" vm="187">
        <f ca="1"/>
        <v>43556</v>
      </c>
      <c r="B15" vm="188">
        <f ca="1"/>
        <v>96.325999999999993</v>
      </c>
      <c r="C15" s="5">
        <f t="shared" ca="1" si="0"/>
        <v>7.8680642674754289E-2</v>
      </c>
      <c r="D15" vm="189">
        <f ca="1"/>
        <v>295.94</v>
      </c>
      <c r="E15" s="5">
        <f t="shared" ca="1" si="1"/>
        <v>3.921260343418833E-2</v>
      </c>
    </row>
    <row r="16" spans="1:8" x14ac:dyDescent="0.4">
      <c r="A16" s="2" vm="190">
        <f ca="1"/>
        <v>43586</v>
      </c>
      <c r="B16" vm="191">
        <f ca="1"/>
        <v>88.753500000000003</v>
      </c>
      <c r="C16" s="5">
        <f t="shared" ca="1" si="0"/>
        <v>-8.1875407781585974E-2</v>
      </c>
      <c r="D16" vm="192">
        <f ca="1"/>
        <v>277.3</v>
      </c>
      <c r="E16" s="5">
        <f t="shared" ca="1" si="1"/>
        <v>-6.5056778452655756E-2</v>
      </c>
    </row>
    <row r="17" spans="1:5" x14ac:dyDescent="0.4">
      <c r="A17" s="2" vm="193">
        <f ca="1"/>
        <v>43617</v>
      </c>
      <c r="B17" vm="194">
        <f ca="1"/>
        <v>94.6815</v>
      </c>
      <c r="C17" s="5">
        <f t="shared" ca="1" si="0"/>
        <v>6.4655763161683061E-2</v>
      </c>
      <c r="D17" vm="195">
        <f ca="1"/>
        <v>294.75</v>
      </c>
      <c r="E17" s="5">
        <f t="shared" ca="1" si="1"/>
        <v>6.1027586795747955E-2</v>
      </c>
    </row>
    <row r="18" spans="1:5" x14ac:dyDescent="0.4">
      <c r="A18" s="2" vm="196">
        <f ca="1"/>
        <v>43647</v>
      </c>
      <c r="B18" vm="197">
        <f ca="1"/>
        <v>93.338999999999999</v>
      </c>
      <c r="C18" s="5">
        <f t="shared" ca="1" si="0"/>
        <v>-1.4280600415506984E-2</v>
      </c>
      <c r="D18" vm="198">
        <f ca="1"/>
        <v>299.23</v>
      </c>
      <c r="E18" s="5">
        <f t="shared" ca="1" si="1"/>
        <v>1.5084969036083336E-2</v>
      </c>
    </row>
    <row r="19" spans="1:5" x14ac:dyDescent="0.4">
      <c r="A19" s="2" vm="199">
        <f ca="1"/>
        <v>43678</v>
      </c>
      <c r="B19" vm="200">
        <f ca="1"/>
        <v>88.814499999999995</v>
      </c>
      <c r="C19" s="5">
        <f t="shared" ca="1" si="0"/>
        <v>-4.9688101987485446E-2</v>
      </c>
      <c r="D19" vm="201">
        <f ca="1"/>
        <v>294.27</v>
      </c>
      <c r="E19" s="5">
        <f t="shared" ca="1" si="1"/>
        <v>-1.6714795209229704E-2</v>
      </c>
    </row>
    <row r="20" spans="1:5" x14ac:dyDescent="0.4">
      <c r="A20" s="2" vm="202">
        <f ca="1"/>
        <v>43709</v>
      </c>
      <c r="B20" vm="203">
        <f ca="1"/>
        <v>86.795500000000004</v>
      </c>
      <c r="C20" s="5">
        <f t="shared" ca="1" si="0"/>
        <v>-2.2995147951910266E-2</v>
      </c>
      <c r="D20" vm="204">
        <f ca="1"/>
        <v>298.52</v>
      </c>
      <c r="E20" s="5">
        <f t="shared" ca="1" si="1"/>
        <v>1.4339219018852668E-2</v>
      </c>
    </row>
    <row r="21" spans="1:5" x14ac:dyDescent="0.4">
      <c r="A21" s="2" vm="205">
        <f ca="1"/>
        <v>43739</v>
      </c>
      <c r="B21" vm="206">
        <f ca="1"/>
        <v>88.832999999999998</v>
      </c>
      <c r="C21" s="5">
        <f t="shared" ca="1" si="0"/>
        <v>2.3203425581112831E-2</v>
      </c>
      <c r="D21" vm="207">
        <f ca="1"/>
        <v>304.97000000000003</v>
      </c>
      <c r="E21" s="5">
        <f t="shared" ca="1" si="1"/>
        <v>2.137647885076082E-2</v>
      </c>
    </row>
    <row r="22" spans="1:5" x14ac:dyDescent="0.4">
      <c r="A22" s="2" vm="208">
        <f ca="1"/>
        <v>43770</v>
      </c>
      <c r="B22" vm="209">
        <f ca="1"/>
        <v>90.04</v>
      </c>
      <c r="C22" s="5">
        <f t="shared" ca="1" si="0"/>
        <v>1.3495813452997779E-2</v>
      </c>
      <c r="D22" vm="210">
        <f ca="1"/>
        <v>316.06</v>
      </c>
      <c r="E22" s="5">
        <f t="shared" ca="1" si="1"/>
        <v>3.5718657867010194E-2</v>
      </c>
    </row>
    <row r="23" spans="1:5" x14ac:dyDescent="0.4">
      <c r="A23" s="2" vm="211">
        <f ca="1"/>
        <v>43800</v>
      </c>
      <c r="B23" vm="212">
        <f ca="1"/>
        <v>92.391999999999996</v>
      </c>
      <c r="C23" s="5">
        <f t="shared" ca="1" si="0"/>
        <v>2.5786378774254749E-2</v>
      </c>
      <c r="D23" vm="213">
        <f ca="1"/>
        <v>323.24</v>
      </c>
      <c r="E23" s="5">
        <f t="shared" ca="1" si="1"/>
        <v>2.2463012384289299E-2</v>
      </c>
    </row>
    <row r="24" spans="1:5" x14ac:dyDescent="0.4">
      <c r="A24" s="2" vm="214">
        <f ca="1"/>
        <v>43831</v>
      </c>
      <c r="B24" vm="215">
        <f ca="1"/>
        <v>100.43600000000001</v>
      </c>
      <c r="C24" s="5">
        <f t="shared" ca="1" si="0"/>
        <v>8.3480313912563137E-2</v>
      </c>
      <c r="D24" vm="213">
        <f ca="1"/>
        <v>323.24</v>
      </c>
      <c r="E24" s="5">
        <f t="shared" ca="1" si="1"/>
        <v>0</v>
      </c>
    </row>
    <row r="25" spans="1:5" x14ac:dyDescent="0.4">
      <c r="A25" s="2" vm="216">
        <f ca="1"/>
        <v>43862</v>
      </c>
      <c r="B25" vm="217">
        <f ca="1"/>
        <v>94.1875</v>
      </c>
      <c r="C25" s="5">
        <f t="shared" ca="1" si="0"/>
        <v>-6.4233232338635274E-2</v>
      </c>
      <c r="D25" vm="218">
        <f ca="1"/>
        <v>295.91000000000003</v>
      </c>
      <c r="E25" s="5">
        <f t="shared" ca="1" si="1"/>
        <v>-8.8339727329046339E-2</v>
      </c>
    </row>
    <row r="26" spans="1:5" x14ac:dyDescent="0.4">
      <c r="A26" s="2" vm="1">
        <f ca="1"/>
        <v>43891</v>
      </c>
      <c r="B26" vm="2">
        <f ca="1"/>
        <v>97.486000000000004</v>
      </c>
      <c r="C26" s="5">
        <f t="shared" ca="1" si="0"/>
        <v>3.442130156350344E-2</v>
      </c>
      <c r="D26" vm="3">
        <f ca="1"/>
        <v>258.39999999999998</v>
      </c>
      <c r="E26" s="5">
        <f t="shared" ca="1" si="1"/>
        <v>-0.13554658212775381</v>
      </c>
    </row>
    <row r="27" spans="1:5" x14ac:dyDescent="0.4">
      <c r="A27" s="2" vm="4">
        <f ca="1"/>
        <v>43922</v>
      </c>
      <c r="B27" vm="5">
        <f ca="1"/>
        <v>123.7</v>
      </c>
      <c r="C27" s="5">
        <f t="shared" ca="1" si="0"/>
        <v>0.23815050144822464</v>
      </c>
      <c r="D27" vm="6">
        <f ca="1"/>
        <v>291.16000000000003</v>
      </c>
      <c r="E27" s="5">
        <f t="shared" ca="1" si="1"/>
        <v>0.11936417234161045</v>
      </c>
    </row>
    <row r="28" spans="1:5" x14ac:dyDescent="0.4">
      <c r="A28" s="2" vm="7">
        <f ca="1"/>
        <v>43952</v>
      </c>
      <c r="B28" vm="8">
        <f ca="1"/>
        <v>122.1185</v>
      </c>
      <c r="C28" s="5">
        <f t="shared" ca="1" si="0"/>
        <v>-1.2867394607529382E-2</v>
      </c>
      <c r="D28" vm="9">
        <f ca="1"/>
        <v>305.18</v>
      </c>
      <c r="E28" s="5">
        <f t="shared" ca="1" si="1"/>
        <v>4.7028822213532363E-2</v>
      </c>
    </row>
    <row r="29" spans="1:5" x14ac:dyDescent="0.4">
      <c r="A29" s="2" vm="10">
        <f ca="1"/>
        <v>43983</v>
      </c>
      <c r="B29" vm="11">
        <f ca="1"/>
        <v>137.941</v>
      </c>
      <c r="C29" s="5">
        <f t="shared" ca="1" si="0"/>
        <v>0.1218341727147353</v>
      </c>
      <c r="D29" vm="12">
        <f ca="1"/>
        <v>309.69</v>
      </c>
      <c r="E29" s="5">
        <f t="shared" ca="1" si="1"/>
        <v>1.4670030682018788E-2</v>
      </c>
    </row>
    <row r="30" spans="1:5" x14ac:dyDescent="0.4">
      <c r="A30" s="2" vm="13">
        <f ca="1"/>
        <v>44013</v>
      </c>
      <c r="B30" vm="14">
        <f ca="1"/>
        <v>158.23400000000001</v>
      </c>
      <c r="C30" s="5">
        <f t="shared" ca="1" si="0"/>
        <v>0.13724889256191536</v>
      </c>
      <c r="D30" vm="15">
        <f ca="1"/>
        <v>327.82</v>
      </c>
      <c r="E30" s="5">
        <f t="shared" ca="1" si="1"/>
        <v>5.6892880115605553E-2</v>
      </c>
    </row>
    <row r="31" spans="1:5" x14ac:dyDescent="0.4">
      <c r="A31" s="2" vm="16">
        <f ca="1"/>
        <v>44044</v>
      </c>
      <c r="B31" vm="17">
        <f ca="1"/>
        <v>172.548</v>
      </c>
      <c r="C31" s="5">
        <f t="shared" ca="1" si="0"/>
        <v>8.6600508566040818E-2</v>
      </c>
      <c r="D31" vm="18">
        <f ca="1"/>
        <v>350.77</v>
      </c>
      <c r="E31" s="5">
        <f t="shared" ca="1" si="1"/>
        <v>6.7666060765732561E-2</v>
      </c>
    </row>
    <row r="32" spans="1:5" x14ac:dyDescent="0.4">
      <c r="A32" s="2" vm="19">
        <f ca="1"/>
        <v>44075</v>
      </c>
      <c r="B32" vm="20">
        <f ca="1"/>
        <v>157.4365</v>
      </c>
      <c r="C32" s="5">
        <f t="shared" ca="1" si="0"/>
        <v>-9.1653256267823405E-2</v>
      </c>
      <c r="D32" vm="21">
        <f ca="1"/>
        <v>336.06</v>
      </c>
      <c r="E32" s="5">
        <f t="shared" ca="1" si="1"/>
        <v>-4.2841022577150542E-2</v>
      </c>
    </row>
    <row r="33" spans="1:5" x14ac:dyDescent="0.4">
      <c r="A33" s="2" vm="22">
        <f ca="1"/>
        <v>44105</v>
      </c>
      <c r="B33" vm="23">
        <f ca="1"/>
        <v>151.8075</v>
      </c>
      <c r="C33" s="5">
        <f t="shared" ca="1" si="0"/>
        <v>-3.640893151011803E-2</v>
      </c>
      <c r="D33" vm="24">
        <f ca="1"/>
        <v>327.62</v>
      </c>
      <c r="E33" s="5">
        <f t="shared" ca="1" si="1"/>
        <v>-2.5435315273310617E-2</v>
      </c>
    </row>
    <row r="34" spans="1:5" x14ac:dyDescent="0.4">
      <c r="A34" s="2" vm="25">
        <f ca="1"/>
        <v>44136</v>
      </c>
      <c r="B34" vm="26">
        <f ca="1"/>
        <v>158.40199999999999</v>
      </c>
      <c r="C34" s="5">
        <f t="shared" ca="1" si="0"/>
        <v>4.2522834707578269E-2</v>
      </c>
      <c r="D34" vm="27">
        <f ca="1"/>
        <v>363.32</v>
      </c>
      <c r="E34" s="5">
        <f t="shared" ca="1" si="1"/>
        <v>0.10342958845752757</v>
      </c>
    </row>
    <row r="35" spans="1:5" x14ac:dyDescent="0.4">
      <c r="A35" s="2" vm="28">
        <f ca="1"/>
        <v>44166</v>
      </c>
      <c r="B35" vm="29">
        <f ca="1"/>
        <v>162.84649999999999</v>
      </c>
      <c r="C35" s="5">
        <f t="shared" ca="1" si="0"/>
        <v>2.767193375733203E-2</v>
      </c>
      <c r="D35" vm="30">
        <f ca="1"/>
        <v>375.39</v>
      </c>
      <c r="E35" s="5">
        <f t="shared" ca="1" si="1"/>
        <v>3.2681496911060537E-2</v>
      </c>
    </row>
    <row r="36" spans="1:5" x14ac:dyDescent="0.4">
      <c r="A36" s="2" vm="31">
        <f ca="1"/>
        <v>44197</v>
      </c>
      <c r="B36" vm="32">
        <f ca="1"/>
        <v>160.31</v>
      </c>
      <c r="C36" s="5">
        <f t="shared" ca="1" si="0"/>
        <v>-1.5698598618990936E-2</v>
      </c>
      <c r="D36" vm="33">
        <f ca="1"/>
        <v>371.52</v>
      </c>
      <c r="E36" s="5">
        <f t="shared" ca="1" si="1"/>
        <v>-1.0362787035546547E-2</v>
      </c>
    </row>
    <row r="37" spans="1:5" x14ac:dyDescent="0.4">
      <c r="A37" s="2" vm="34">
        <f ca="1"/>
        <v>44228</v>
      </c>
      <c r="B37" vm="35">
        <f ca="1"/>
        <v>154.6465</v>
      </c>
      <c r="C37" s="5">
        <f t="shared" ca="1" si="0"/>
        <v>-3.5967573575716387E-2</v>
      </c>
      <c r="D37" vm="36">
        <f ca="1"/>
        <v>381.77</v>
      </c>
      <c r="E37" s="5">
        <f t="shared" ca="1" si="1"/>
        <v>2.7215634524684042E-2</v>
      </c>
    </row>
    <row r="38" spans="1:5" x14ac:dyDescent="0.4">
      <c r="A38" s="2" vm="37">
        <f ca="1"/>
        <v>44256</v>
      </c>
      <c r="B38" vm="38">
        <f ca="1"/>
        <v>154.70400000000001</v>
      </c>
      <c r="C38" s="5">
        <f t="shared" ca="1" si="0"/>
        <v>3.7174661532602977E-4</v>
      </c>
      <c r="D38" vm="39">
        <f ca="1"/>
        <v>397.82</v>
      </c>
      <c r="E38" s="5">
        <f t="shared" ca="1" si="1"/>
        <v>4.1181308642704105E-2</v>
      </c>
    </row>
    <row r="39" spans="1:5" x14ac:dyDescent="0.4">
      <c r="A39" s="2" vm="40">
        <f ca="1"/>
        <v>44287</v>
      </c>
      <c r="B39" vm="41">
        <f ca="1"/>
        <v>173.37100000000001</v>
      </c>
      <c r="C39" s="5">
        <f t="shared" ca="1" si="0"/>
        <v>0.11392019325058272</v>
      </c>
      <c r="D39" vm="42">
        <f ca="1"/>
        <v>418.88</v>
      </c>
      <c r="E39" s="5">
        <f t="shared" ca="1" si="1"/>
        <v>5.1584841044620355E-2</v>
      </c>
    </row>
    <row r="40" spans="1:5" x14ac:dyDescent="0.4">
      <c r="A40" s="2" vm="43">
        <f ca="1"/>
        <v>44317</v>
      </c>
      <c r="B40" vm="44">
        <f ca="1"/>
        <v>161.15350000000001</v>
      </c>
      <c r="C40" s="5">
        <f t="shared" ca="1" si="0"/>
        <v>-7.3076480070740385E-2</v>
      </c>
      <c r="D40" vm="45">
        <f ca="1"/>
        <v>421.65</v>
      </c>
      <c r="E40" s="5">
        <f t="shared" ca="1" si="1"/>
        <v>6.5911032991153549E-3</v>
      </c>
    </row>
    <row r="41" spans="1:5" x14ac:dyDescent="0.4">
      <c r="A41" s="2" vm="46">
        <f ca="1"/>
        <v>44348</v>
      </c>
      <c r="B41" vm="47">
        <f ca="1"/>
        <v>172.00800000000001</v>
      </c>
      <c r="C41" s="5">
        <f t="shared" ca="1" si="0"/>
        <v>6.5183660438693752E-2</v>
      </c>
      <c r="D41" vm="48">
        <f ca="1"/>
        <v>429.92</v>
      </c>
      <c r="E41" s="5">
        <f t="shared" ca="1" si="1"/>
        <v>1.9423558846530537E-2</v>
      </c>
    </row>
    <row r="42" spans="1:5" x14ac:dyDescent="0.4">
      <c r="A42" s="2" vm="49">
        <f ca="1"/>
        <v>44378</v>
      </c>
      <c r="B42" vm="50">
        <f ca="1"/>
        <v>166.37950000000001</v>
      </c>
      <c r="C42" s="5">
        <f t="shared" ca="1" si="0"/>
        <v>-3.3269663677392113E-2</v>
      </c>
      <c r="D42" vm="51">
        <f ca="1"/>
        <v>440.4</v>
      </c>
      <c r="E42" s="5">
        <f t="shared" ca="1" si="1"/>
        <v>2.4084259981343677E-2</v>
      </c>
    </row>
    <row r="43" spans="1:5" x14ac:dyDescent="0.4">
      <c r="A43" s="2" vm="52">
        <f ca="1"/>
        <v>44409</v>
      </c>
      <c r="B43" vm="53">
        <f ca="1"/>
        <v>173.5395</v>
      </c>
      <c r="C43" s="5">
        <f t="shared" ca="1" si="0"/>
        <v>4.2133915498725999E-2</v>
      </c>
      <c r="D43" vm="54">
        <f ca="1"/>
        <v>453.71</v>
      </c>
      <c r="E43" s="5">
        <f t="shared" ca="1" si="1"/>
        <v>2.9774822574747176E-2</v>
      </c>
    </row>
    <row r="44" spans="1:5" x14ac:dyDescent="0.4">
      <c r="A44" s="2" vm="55">
        <f ca="1"/>
        <v>44440</v>
      </c>
      <c r="B44" vm="56">
        <f ca="1"/>
        <v>164.25200000000001</v>
      </c>
      <c r="C44" s="5">
        <f t="shared" ca="1" si="0"/>
        <v>-5.5003405330353652E-2</v>
      </c>
      <c r="D44" vm="57">
        <f ca="1"/>
        <v>430.82</v>
      </c>
      <c r="E44" s="5">
        <f t="shared" ca="1" si="1"/>
        <v>-5.1767857963318488E-2</v>
      </c>
    </row>
    <row r="45" spans="1:5" x14ac:dyDescent="0.4">
      <c r="A45" s="2" vm="58">
        <f ca="1"/>
        <v>44470</v>
      </c>
      <c r="B45" vm="59">
        <f ca="1"/>
        <v>168.6215</v>
      </c>
      <c r="C45" s="5">
        <f t="shared" ca="1" si="0"/>
        <v>2.6254724346159528E-2</v>
      </c>
      <c r="D45" vm="60">
        <f ca="1"/>
        <v>460.99</v>
      </c>
      <c r="E45" s="5">
        <f t="shared" ca="1" si="1"/>
        <v>6.7685981327451156E-2</v>
      </c>
    </row>
    <row r="46" spans="1:5" x14ac:dyDescent="0.4">
      <c r="A46" s="2" vm="61">
        <f ca="1"/>
        <v>44501</v>
      </c>
      <c r="B46" vm="62">
        <f ca="1"/>
        <v>175.3535</v>
      </c>
      <c r="C46" s="5">
        <f t="shared" ca="1" si="0"/>
        <v>3.9147378269960106E-2</v>
      </c>
      <c r="D46" vm="63">
        <f ca="1"/>
        <v>457.63</v>
      </c>
      <c r="E46" s="5">
        <f t="shared" ca="1" si="1"/>
        <v>-7.3153534301832112E-3</v>
      </c>
    </row>
    <row r="47" spans="1:5" x14ac:dyDescent="0.4">
      <c r="A47" s="2" vm="64">
        <f ca="1"/>
        <v>44531</v>
      </c>
      <c r="B47" vm="65">
        <f ca="1"/>
        <v>166.71700000000001</v>
      </c>
      <c r="C47" s="5">
        <f t="shared" ca="1" si="0"/>
        <v>-5.0506172305566407E-2</v>
      </c>
      <c r="D47" vm="66">
        <f ca="1"/>
        <v>476.99</v>
      </c>
      <c r="E47" s="5">
        <f t="shared" ca="1" si="1"/>
        <v>4.1434528950777552E-2</v>
      </c>
    </row>
    <row r="48" spans="1:5" x14ac:dyDescent="0.4">
      <c r="A48" s="2" vm="67">
        <f ca="1"/>
        <v>44562</v>
      </c>
      <c r="B48" vm="68">
        <f ca="1"/>
        <v>149.5735</v>
      </c>
      <c r="C48" s="5">
        <f t="shared" ca="1" si="0"/>
        <v>-0.10850985334928992</v>
      </c>
      <c r="D48" vm="69">
        <f ca="1"/>
        <v>451.77</v>
      </c>
      <c r="E48" s="5">
        <f t="shared" ca="1" si="1"/>
        <v>-5.4322325541161204E-2</v>
      </c>
    </row>
    <row r="49" spans="1:5" x14ac:dyDescent="0.4">
      <c r="A49" s="2" vm="70">
        <f ca="1"/>
        <v>44593</v>
      </c>
      <c r="B49" vm="71">
        <f ca="1"/>
        <v>153.56299999999999</v>
      </c>
      <c r="C49" s="5">
        <f t="shared" ca="1" si="0"/>
        <v>2.6322995467381691E-2</v>
      </c>
      <c r="D49" vm="72">
        <f ca="1"/>
        <v>438.72</v>
      </c>
      <c r="E49" s="5">
        <f t="shared" ca="1" si="1"/>
        <v>-2.9311804392888084E-2</v>
      </c>
    </row>
    <row r="50" spans="1:5" x14ac:dyDescent="0.4">
      <c r="A50" s="2" vm="73">
        <f ca="1"/>
        <v>44621</v>
      </c>
      <c r="B50" vm="74">
        <f ca="1"/>
        <v>162.9975</v>
      </c>
      <c r="C50" s="5">
        <f t="shared" ca="1" si="0"/>
        <v>5.9623956986477045E-2</v>
      </c>
      <c r="D50" vm="75">
        <f ca="1"/>
        <v>453.69</v>
      </c>
      <c r="E50" s="5">
        <f t="shared" ca="1" si="1"/>
        <v>3.35527490568093E-2</v>
      </c>
    </row>
    <row r="51" spans="1:5" x14ac:dyDescent="0.4">
      <c r="A51" s="2" vm="76">
        <f ca="1"/>
        <v>44652</v>
      </c>
      <c r="B51" vm="77">
        <f ca="1"/>
        <v>124.28149999999999</v>
      </c>
      <c r="C51" s="5">
        <f t="shared" ca="1" si="0"/>
        <v>-0.2711857092933817</v>
      </c>
      <c r="D51" vm="78">
        <f ca="1"/>
        <v>413.56</v>
      </c>
      <c r="E51" s="5">
        <f t="shared" ca="1" si="1"/>
        <v>-9.2611538712266517E-2</v>
      </c>
    </row>
    <row r="52" spans="1:5" x14ac:dyDescent="0.4">
      <c r="A52" s="2" vm="79">
        <f ca="1"/>
        <v>44682</v>
      </c>
      <c r="B52" vm="80">
        <f ca="1"/>
        <v>120.20950000000001</v>
      </c>
      <c r="C52" s="5">
        <f t="shared" ca="1" si="0"/>
        <v>-3.3313100052673725E-2</v>
      </c>
      <c r="D52" vm="81">
        <f ca="1"/>
        <v>414.87</v>
      </c>
      <c r="E52" s="5">
        <f t="shared" ca="1" si="1"/>
        <v>3.162611426184429E-3</v>
      </c>
    </row>
    <row r="53" spans="1:5" x14ac:dyDescent="0.4">
      <c r="A53" s="2" vm="82">
        <f ca="1"/>
        <v>44713</v>
      </c>
      <c r="B53" vm="83">
        <f ca="1"/>
        <v>106.21</v>
      </c>
      <c r="C53" s="5">
        <f t="shared" ca="1" si="0"/>
        <v>-0.12381778758632632</v>
      </c>
      <c r="D53" vm="84">
        <f ca="1"/>
        <v>379.15</v>
      </c>
      <c r="E53" s="5">
        <f t="shared" ca="1" si="1"/>
        <v>-9.0033312997732234E-2</v>
      </c>
    </row>
    <row r="54" spans="1:5" x14ac:dyDescent="0.4">
      <c r="A54" s="2" vm="85">
        <f ca="1"/>
        <v>44743</v>
      </c>
      <c r="B54" vm="86">
        <f ca="1"/>
        <v>134.94999999999999</v>
      </c>
      <c r="C54" s="5">
        <f t="shared" ca="1" si="0"/>
        <v>0.23948607313056541</v>
      </c>
      <c r="D54" vm="87">
        <f ca="1"/>
        <v>414.28</v>
      </c>
      <c r="E54" s="5">
        <f t="shared" ca="1" si="1"/>
        <v>8.8610168573733578E-2</v>
      </c>
    </row>
    <row r="55" spans="1:5" x14ac:dyDescent="0.4">
      <c r="A55" s="2" vm="88">
        <f ca="1"/>
        <v>44774</v>
      </c>
      <c r="B55" vm="89">
        <f ca="1"/>
        <v>126.77</v>
      </c>
      <c r="C55" s="5">
        <f t="shared" ca="1" si="0"/>
        <v>-6.2529918513378344E-2</v>
      </c>
      <c r="D55" vm="90">
        <f ca="1"/>
        <v>397.18</v>
      </c>
      <c r="E55" s="5">
        <f t="shared" ca="1" si="1"/>
        <v>-4.2152495284659391E-2</v>
      </c>
    </row>
    <row r="56" spans="1:5" x14ac:dyDescent="0.4">
      <c r="A56" s="2" vm="91">
        <f ca="1"/>
        <v>44805</v>
      </c>
      <c r="B56" vm="92">
        <f ca="1"/>
        <v>113</v>
      </c>
      <c r="C56" s="5">
        <f t="shared" ca="1" si="0"/>
        <v>-0.11498660223829471</v>
      </c>
      <c r="D56" vm="93">
        <f ca="1"/>
        <v>358.65</v>
      </c>
      <c r="E56" s="5">
        <f t="shared" ca="1" si="1"/>
        <v>-0.10204259586357527</v>
      </c>
    </row>
    <row r="57" spans="1:5" x14ac:dyDescent="0.4">
      <c r="A57" s="2" vm="94">
        <f ca="1"/>
        <v>44835</v>
      </c>
      <c r="B57" vm="95">
        <f ca="1"/>
        <v>102.44</v>
      </c>
      <c r="C57" s="5">
        <f t="shared" ca="1" si="0"/>
        <v>-9.811055738101615E-2</v>
      </c>
      <c r="D57" vm="96">
        <f ca="1"/>
        <v>387.79</v>
      </c>
      <c r="E57" s="5">
        <f t="shared" ca="1" si="1"/>
        <v>7.811697341575051E-2</v>
      </c>
    </row>
    <row r="58" spans="1:5" x14ac:dyDescent="0.4">
      <c r="A58" s="2" vm="97">
        <f ca="1"/>
        <v>44866</v>
      </c>
      <c r="B58" vm="98">
        <f ca="1"/>
        <v>96.54</v>
      </c>
      <c r="C58" s="5">
        <f t="shared" ca="1" si="0"/>
        <v>-5.93198310989776E-2</v>
      </c>
      <c r="D58" vm="99">
        <f ca="1"/>
        <v>409.32</v>
      </c>
      <c r="E58" s="5">
        <f t="shared" ca="1" si="1"/>
        <v>5.4033290230360631E-2</v>
      </c>
    </row>
    <row r="59" spans="1:5" x14ac:dyDescent="0.4">
      <c r="A59" s="2" vm="100">
        <f ca="1"/>
        <v>44896</v>
      </c>
      <c r="B59" vm="101">
        <f ca="1"/>
        <v>84</v>
      </c>
      <c r="C59" s="5">
        <f t="shared" ca="1" si="0"/>
        <v>-0.13914063138903329</v>
      </c>
      <c r="D59" vm="102">
        <f ca="1"/>
        <v>384.21</v>
      </c>
      <c r="E59" s="5">
        <f t="shared" ca="1" si="1"/>
        <v>-6.3307968112464655E-2</v>
      </c>
    </row>
    <row r="60" spans="1:5" x14ac:dyDescent="0.4">
      <c r="A60" s="2" vm="103">
        <f ca="1"/>
        <v>44927</v>
      </c>
      <c r="B60" vm="104">
        <f ca="1"/>
        <v>103.13</v>
      </c>
      <c r="C60" s="5">
        <f t="shared" ca="1" si="0"/>
        <v>0.20517352948466397</v>
      </c>
      <c r="D60" vm="105">
        <f ca="1"/>
        <v>408.31</v>
      </c>
      <c r="E60" s="5">
        <f t="shared" ca="1" si="1"/>
        <v>6.0837411714769481E-2</v>
      </c>
    </row>
    <row r="61" spans="1:5" x14ac:dyDescent="0.4">
      <c r="A61" s="2" vm="106">
        <f ca="1"/>
        <v>44958</v>
      </c>
      <c r="B61" vm="107">
        <f ca="1"/>
        <v>94.23</v>
      </c>
      <c r="C61" s="5">
        <f t="shared" ca="1" si="0"/>
        <v>-9.0251726109312633E-2</v>
      </c>
      <c r="D61" vm="108">
        <f ca="1"/>
        <v>397.97</v>
      </c>
      <c r="E61" s="5">
        <f t="shared" ca="1" si="1"/>
        <v>-2.5650064261823993E-2</v>
      </c>
    </row>
    <row r="62" spans="1:5" x14ac:dyDescent="0.4">
      <c r="A62" s="2" vm="109">
        <f ca="1"/>
        <v>44986</v>
      </c>
      <c r="B62" vm="110">
        <f ca="1"/>
        <v>103.29</v>
      </c>
      <c r="C62" s="5">
        <f t="shared" ca="1" si="0"/>
        <v>9.1801963799877331E-2</v>
      </c>
      <c r="D62" vm="111">
        <f ca="1"/>
        <v>411.08</v>
      </c>
      <c r="E62" s="5">
        <f t="shared" ca="1" si="1"/>
        <v>3.2411217197836843E-2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69144-E7EE-4BAA-A747-A2CCA6E2DAAF}">
  <dimension ref="A1:H62"/>
  <sheetViews>
    <sheetView workbookViewId="0">
      <selection activeCell="H3" sqref="H3"/>
    </sheetView>
  </sheetViews>
  <sheetFormatPr defaultRowHeight="24" x14ac:dyDescent="0.4"/>
  <cols>
    <col min="1" max="1" width="9.6640625" customWidth="1"/>
    <col min="8" max="8" width="9.75" customWidth="1"/>
  </cols>
  <sheetData>
    <row r="1" spans="1:8" x14ac:dyDescent="0.4">
      <c r="A1" s="4" t="s">
        <v>0</v>
      </c>
      <c r="B1" s="4" t="str">
        <f>H3</f>
        <v>amzn</v>
      </c>
      <c r="C1" s="4"/>
      <c r="D1" s="4" t="s">
        <v>1</v>
      </c>
      <c r="E1" s="4"/>
      <c r="F1" s="4"/>
      <c r="G1" s="4"/>
      <c r="H1" s="1">
        <f ca="1">TODAY()</f>
        <v>45760</v>
      </c>
    </row>
    <row r="2" spans="1:8" ht="24.75" thickBot="1" x14ac:dyDescent="0.45">
      <c r="A2" s="2" cm="1" vm="255">
        <f t="array" aca="1" ref="A2:B62" ca="1">_xlfn.STOCKHISTORY(H3,H4,H5,2,0,0,1)</f>
        <v>42795</v>
      </c>
      <c r="B2" vm="256">
        <f ca="1"/>
        <v>44.326999999999998</v>
      </c>
      <c r="D2" cm="1" vm="257">
        <f t="array" aca="1" ref="D2:D62" ca="1">_xlfn.STOCKHISTORY(D1,H4,H5,2,0,1)</f>
        <v>237.27</v>
      </c>
      <c r="G2" s="4"/>
      <c r="H2" s="1"/>
    </row>
    <row r="3" spans="1:8" ht="24.75" thickBot="1" x14ac:dyDescent="0.45">
      <c r="A3" s="2" vm="258">
        <f ca="1"/>
        <v>42826</v>
      </c>
      <c r="B3" vm="259">
        <f ca="1"/>
        <v>46.249499999999998</v>
      </c>
      <c r="C3" s="5">
        <f ca="1">LN(B3/B2)</f>
        <v>4.2456680883452759E-2</v>
      </c>
      <c r="D3" vm="260">
        <f ca="1"/>
        <v>239.56</v>
      </c>
      <c r="E3" s="5">
        <f ca="1">LN(D3/D2)</f>
        <v>9.6051741968259888E-3</v>
      </c>
      <c r="H3" s="7" t="str">
        <f>Today!H3</f>
        <v>amzn</v>
      </c>
    </row>
    <row r="4" spans="1:8" x14ac:dyDescent="0.4">
      <c r="A4" s="2" vm="261">
        <f ca="1"/>
        <v>42856</v>
      </c>
      <c r="B4" vm="262">
        <f ca="1"/>
        <v>49.731000000000002</v>
      </c>
      <c r="C4" s="5">
        <f t="shared" ref="C4:C52" ca="1" si="0">LN(B4/B3)</f>
        <v>7.2577828021652566E-2</v>
      </c>
      <c r="D4" vm="263">
        <f ca="1"/>
        <v>242.9</v>
      </c>
      <c r="E4" s="5">
        <f t="shared" ref="E4:E52" ca="1" si="1">LN(D4/D3)</f>
        <v>1.3845928611865085E-2</v>
      </c>
      <c r="H4" s="1">
        <f ca="1">DATE(YEAR(H5)-5,MONTH(H5),DAY(H5))</f>
        <v>42807</v>
      </c>
    </row>
    <row r="5" spans="1:8" x14ac:dyDescent="0.4">
      <c r="A5" s="2" vm="264">
        <f ca="1"/>
        <v>42887</v>
      </c>
      <c r="B5" vm="265">
        <f ca="1"/>
        <v>48.4</v>
      </c>
      <c r="C5" s="5">
        <f t="shared" ca="1" si="0"/>
        <v>-2.7128667388252699E-2</v>
      </c>
      <c r="D5" vm="266">
        <f ca="1"/>
        <v>243.41</v>
      </c>
      <c r="E5" s="5">
        <f t="shared" ca="1" si="1"/>
        <v>2.0974283356963172E-3</v>
      </c>
      <c r="H5" s="1">
        <f ca="1">DATE(YEAR(H1)-3,MONTH(H1)-1,DAY(H1))</f>
        <v>44633</v>
      </c>
    </row>
    <row r="6" spans="1:8" x14ac:dyDescent="0.4">
      <c r="A6" s="2" vm="267">
        <f ca="1"/>
        <v>42917</v>
      </c>
      <c r="B6" vm="268">
        <f ca="1"/>
        <v>49.389000000000003</v>
      </c>
      <c r="C6" s="5">
        <f t="shared" ca="1" si="0"/>
        <v>2.0227913611408428E-2</v>
      </c>
      <c r="D6" vm="269">
        <f ca="1"/>
        <v>248.46</v>
      </c>
      <c r="E6" s="5">
        <f t="shared" ca="1" si="1"/>
        <v>2.0534602441707954E-2</v>
      </c>
    </row>
    <row r="7" spans="1:8" x14ac:dyDescent="0.4">
      <c r="A7" s="2" vm="270">
        <f ca="1"/>
        <v>42948</v>
      </c>
      <c r="B7" vm="271">
        <f ca="1"/>
        <v>49.03</v>
      </c>
      <c r="C7" s="5">
        <f t="shared" ca="1" si="0"/>
        <v>-7.2953716708525646E-3</v>
      </c>
      <c r="D7" vm="272">
        <f ca="1"/>
        <v>249.14</v>
      </c>
      <c r="E7" s="5">
        <f t="shared" ca="1" si="1"/>
        <v>2.733120672415591E-3</v>
      </c>
      <c r="G7" t="s">
        <v>2</v>
      </c>
      <c r="H7" s="6">
        <f ca="1">SLOPE(C3:C52,E3:E52)</f>
        <v>1.1193800438878005</v>
      </c>
    </row>
    <row r="8" spans="1:8" x14ac:dyDescent="0.4">
      <c r="A8" s="2" vm="273">
        <f ca="1"/>
        <v>42979</v>
      </c>
      <c r="B8" vm="274">
        <f ca="1"/>
        <v>48.067500000000003</v>
      </c>
      <c r="C8" s="5">
        <f t="shared" ca="1" si="0"/>
        <v>-1.9826082598787338E-2</v>
      </c>
      <c r="D8" vm="275">
        <f ca="1"/>
        <v>252.93</v>
      </c>
      <c r="E8" s="5">
        <f t="shared" ca="1" si="1"/>
        <v>1.509778314474752E-2</v>
      </c>
    </row>
    <row r="9" spans="1:8" x14ac:dyDescent="0.4">
      <c r="A9" s="2" vm="276">
        <f ca="1"/>
        <v>43009</v>
      </c>
      <c r="B9" vm="277">
        <f ca="1"/>
        <v>55.264000000000003</v>
      </c>
      <c r="C9" s="5">
        <f t="shared" ca="1" si="0"/>
        <v>0.13951542889991364</v>
      </c>
      <c r="D9" vm="278">
        <f ca="1"/>
        <v>258.81</v>
      </c>
      <c r="E9" s="5">
        <f t="shared" ca="1" si="1"/>
        <v>2.298143115390321E-2</v>
      </c>
    </row>
    <row r="10" spans="1:8" x14ac:dyDescent="0.4">
      <c r="A10" s="2" vm="279">
        <f ca="1"/>
        <v>43040</v>
      </c>
      <c r="B10" vm="280">
        <f ca="1"/>
        <v>58.837499999999999</v>
      </c>
      <c r="C10" s="5">
        <f t="shared" ca="1" si="0"/>
        <v>6.2657704762992497E-2</v>
      </c>
      <c r="D10" vm="281">
        <f ca="1"/>
        <v>266.89</v>
      </c>
      <c r="E10" s="5">
        <f t="shared" ca="1" si="1"/>
        <v>3.0742386735781675E-2</v>
      </c>
    </row>
    <row r="11" spans="1:8" x14ac:dyDescent="0.4">
      <c r="A11" s="2" vm="282">
        <f ca="1"/>
        <v>43070</v>
      </c>
      <c r="B11" vm="283">
        <f ca="1"/>
        <v>58.473500000000001</v>
      </c>
      <c r="C11" s="5">
        <f t="shared" ca="1" si="0"/>
        <v>-6.2057465740648085E-3</v>
      </c>
      <c r="D11" vm="284">
        <f ca="1"/>
        <v>268.85000000000002</v>
      </c>
      <c r="E11" s="5">
        <f t="shared" ca="1" si="1"/>
        <v>7.3170147633082674E-3</v>
      </c>
    </row>
    <row r="12" spans="1:8" x14ac:dyDescent="0.4">
      <c r="A12" s="2" vm="285">
        <f ca="1"/>
        <v>43101</v>
      </c>
      <c r="B12" vm="286">
        <f ca="1"/>
        <v>72.544499999999999</v>
      </c>
      <c r="C12" s="5">
        <f t="shared" ca="1" si="0"/>
        <v>0.21562650651693968</v>
      </c>
      <c r="D12" vm="287">
        <f ca="1"/>
        <v>284.14999999999998</v>
      </c>
      <c r="E12" s="5">
        <f t="shared" ca="1" si="1"/>
        <v>5.5348664487443147E-2</v>
      </c>
    </row>
    <row r="13" spans="1:8" x14ac:dyDescent="0.4">
      <c r="A13" s="2" vm="288">
        <f ca="1"/>
        <v>43132</v>
      </c>
      <c r="B13" vm="289">
        <f ca="1"/>
        <v>75.622500000000002</v>
      </c>
      <c r="C13" s="5">
        <f t="shared" ca="1" si="0"/>
        <v>4.1553691283207607E-2</v>
      </c>
      <c r="D13" vm="290">
        <f ca="1"/>
        <v>273.33999999999997</v>
      </c>
      <c r="E13" s="5">
        <f t="shared" ca="1" si="1"/>
        <v>-3.8785826206476116E-2</v>
      </c>
    </row>
    <row r="14" spans="1:8" x14ac:dyDescent="0.4">
      <c r="A14" s="2" vm="219">
        <f ca="1"/>
        <v>43160</v>
      </c>
      <c r="B14" vm="220">
        <f ca="1"/>
        <v>72.367000000000004</v>
      </c>
      <c r="C14" s="5">
        <f t="shared" ca="1" si="0"/>
        <v>-4.4003463575544112E-2</v>
      </c>
      <c r="D14" vm="221">
        <f ca="1"/>
        <v>265.37</v>
      </c>
      <c r="E14" s="5">
        <f t="shared" ca="1" si="1"/>
        <v>-2.9591362953097496E-2</v>
      </c>
    </row>
    <row r="15" spans="1:8" x14ac:dyDescent="0.4">
      <c r="A15" s="2" vm="222">
        <f ca="1"/>
        <v>43191</v>
      </c>
      <c r="B15" vm="223">
        <f ca="1"/>
        <v>78.3065</v>
      </c>
      <c r="C15" s="5">
        <f t="shared" ca="1" si="0"/>
        <v>7.8880219222014339E-2</v>
      </c>
      <c r="D15" vm="224">
        <f ca="1"/>
        <v>266.31</v>
      </c>
      <c r="E15" s="5">
        <f t="shared" ca="1" si="1"/>
        <v>3.535965164780957E-3</v>
      </c>
    </row>
    <row r="16" spans="1:8" x14ac:dyDescent="0.4">
      <c r="A16" s="2" vm="225">
        <f ca="1"/>
        <v>43221</v>
      </c>
      <c r="B16" vm="226">
        <f ca="1"/>
        <v>81.480999999999995</v>
      </c>
      <c r="C16" s="5">
        <f t="shared" ca="1" si="0"/>
        <v>3.9739250633896911E-2</v>
      </c>
      <c r="D16" vm="227">
        <f ca="1"/>
        <v>272.73</v>
      </c>
      <c r="E16" s="5">
        <f t="shared" ca="1" si="1"/>
        <v>2.3821251053538859E-2</v>
      </c>
    </row>
    <row r="17" spans="1:5" x14ac:dyDescent="0.4">
      <c r="A17" s="2" vm="228">
        <f ca="1"/>
        <v>43252</v>
      </c>
      <c r="B17" vm="229">
        <f ca="1"/>
        <v>84.99</v>
      </c>
      <c r="C17" s="5">
        <f t="shared" ca="1" si="0"/>
        <v>4.2163738276824618E-2</v>
      </c>
      <c r="D17" vm="230">
        <f ca="1"/>
        <v>273.05</v>
      </c>
      <c r="E17" s="5">
        <f t="shared" ca="1" si="1"/>
        <v>1.1726337962861325E-3</v>
      </c>
    </row>
    <row r="18" spans="1:5" x14ac:dyDescent="0.4">
      <c r="A18" s="2" vm="231">
        <f ca="1"/>
        <v>43282</v>
      </c>
      <c r="B18" vm="232">
        <f ca="1"/>
        <v>88.872</v>
      </c>
      <c r="C18" s="5">
        <f t="shared" ca="1" si="0"/>
        <v>4.4663529768886545E-2</v>
      </c>
      <c r="D18" vm="233">
        <f ca="1"/>
        <v>283.27999999999997</v>
      </c>
      <c r="E18" s="5">
        <f t="shared" ca="1" si="1"/>
        <v>3.6780879205485471E-2</v>
      </c>
    </row>
    <row r="19" spans="1:5" x14ac:dyDescent="0.4">
      <c r="A19" s="2" vm="234">
        <f ca="1"/>
        <v>43313</v>
      </c>
      <c r="B19" vm="235">
        <f ca="1"/>
        <v>100.63549999999999</v>
      </c>
      <c r="C19" s="5">
        <f t="shared" ca="1" si="0"/>
        <v>0.12430794584153733</v>
      </c>
      <c r="D19" vm="236">
        <f ca="1"/>
        <v>292.44</v>
      </c>
      <c r="E19" s="5">
        <f t="shared" ca="1" si="1"/>
        <v>3.1823709621466953E-2</v>
      </c>
    </row>
    <row r="20" spans="1:5" x14ac:dyDescent="0.4">
      <c r="A20" s="2" vm="237">
        <f ca="1"/>
        <v>43344</v>
      </c>
      <c r="B20" vm="238">
        <f ca="1"/>
        <v>100.15</v>
      </c>
      <c r="C20" s="5">
        <f t="shared" ca="1" si="0"/>
        <v>-4.8360160091312897E-3</v>
      </c>
      <c r="D20" vm="239">
        <f ca="1"/>
        <v>292.73</v>
      </c>
      <c r="E20" s="5">
        <f t="shared" ca="1" si="1"/>
        <v>9.9116504175392173E-4</v>
      </c>
    </row>
    <row r="21" spans="1:5" x14ac:dyDescent="0.4">
      <c r="A21" s="2" vm="240">
        <f ca="1"/>
        <v>43374</v>
      </c>
      <c r="B21" vm="241">
        <f ca="1"/>
        <v>79.900499999999994</v>
      </c>
      <c r="C21" s="5">
        <f t="shared" ca="1" si="0"/>
        <v>-0.22588695153690058</v>
      </c>
      <c r="D21" vm="242">
        <f ca="1"/>
        <v>272.76</v>
      </c>
      <c r="E21" s="5">
        <f t="shared" ca="1" si="1"/>
        <v>-7.0658394814416853E-2</v>
      </c>
    </row>
    <row r="22" spans="1:5" x14ac:dyDescent="0.4">
      <c r="A22" s="2" vm="243">
        <f ca="1"/>
        <v>43405</v>
      </c>
      <c r="B22" vm="244">
        <f ca="1"/>
        <v>84.508499999999998</v>
      </c>
      <c r="C22" s="5">
        <f t="shared" ca="1" si="0"/>
        <v>5.6070010445170376E-2</v>
      </c>
      <c r="D22" vm="245">
        <f ca="1"/>
        <v>278</v>
      </c>
      <c r="E22" s="5">
        <f t="shared" ca="1" si="1"/>
        <v>1.9028826038184989E-2</v>
      </c>
    </row>
    <row r="23" spans="1:5" x14ac:dyDescent="0.4">
      <c r="A23" s="2" vm="246">
        <f ca="1"/>
        <v>43435</v>
      </c>
      <c r="B23" vm="247">
        <f ca="1"/>
        <v>75.098500000000001</v>
      </c>
      <c r="C23" s="5">
        <f t="shared" ca="1" si="0"/>
        <v>-0.11805153581831997</v>
      </c>
      <c r="D23" vm="248">
        <f ca="1"/>
        <v>251.61</v>
      </c>
      <c r="E23" s="5">
        <f t="shared" ca="1" si="1"/>
        <v>-9.9740844026207226E-2</v>
      </c>
    </row>
    <row r="24" spans="1:5" x14ac:dyDescent="0.4">
      <c r="A24" s="2" vm="249">
        <f ca="1"/>
        <v>43466</v>
      </c>
      <c r="B24" vm="250">
        <f ca="1"/>
        <v>85.936499999999995</v>
      </c>
      <c r="C24" s="5">
        <f t="shared" ca="1" si="0"/>
        <v>0.13480806622777378</v>
      </c>
      <c r="D24" vm="251">
        <f ca="1"/>
        <v>271.55</v>
      </c>
      <c r="E24" s="5">
        <f t="shared" ca="1" si="1"/>
        <v>7.626601481642438E-2</v>
      </c>
    </row>
    <row r="25" spans="1:5" x14ac:dyDescent="0.4">
      <c r="A25" s="2" vm="252">
        <f ca="1"/>
        <v>43497</v>
      </c>
      <c r="B25" vm="253">
        <f ca="1"/>
        <v>81.991500000000002</v>
      </c>
      <c r="C25" s="5">
        <f t="shared" ca="1" si="0"/>
        <v>-4.6993068074800637E-2</v>
      </c>
      <c r="D25" vm="254">
        <f ca="1"/>
        <v>280.32</v>
      </c>
      <c r="E25" s="5">
        <f t="shared" ca="1" si="1"/>
        <v>3.1785523267172343E-2</v>
      </c>
    </row>
    <row r="26" spans="1:5" x14ac:dyDescent="0.4">
      <c r="A26" s="2" vm="184">
        <f ca="1"/>
        <v>43525</v>
      </c>
      <c r="B26" vm="185">
        <f ca="1"/>
        <v>89.037499999999994</v>
      </c>
      <c r="C26" s="5">
        <f t="shared" ca="1" si="0"/>
        <v>8.2442045949721793E-2</v>
      </c>
      <c r="D26" vm="186">
        <f ca="1"/>
        <v>284.56</v>
      </c>
      <c r="E26" s="5">
        <f t="shared" ca="1" si="1"/>
        <v>1.5012319892173082E-2</v>
      </c>
    </row>
    <row r="27" spans="1:5" x14ac:dyDescent="0.4">
      <c r="A27" s="2" vm="187">
        <f ca="1"/>
        <v>43556</v>
      </c>
      <c r="B27" vm="188">
        <f ca="1"/>
        <v>96.325999999999993</v>
      </c>
      <c r="C27" s="5">
        <f t="shared" ca="1" si="0"/>
        <v>7.8680642674754289E-2</v>
      </c>
      <c r="D27" vm="189">
        <f ca="1"/>
        <v>295.94</v>
      </c>
      <c r="E27" s="5">
        <f t="shared" ca="1" si="1"/>
        <v>3.921260343418833E-2</v>
      </c>
    </row>
    <row r="28" spans="1:5" x14ac:dyDescent="0.4">
      <c r="A28" s="2" vm="190">
        <f ca="1"/>
        <v>43586</v>
      </c>
      <c r="B28" vm="191">
        <f ca="1"/>
        <v>88.753500000000003</v>
      </c>
      <c r="C28" s="5">
        <f t="shared" ca="1" si="0"/>
        <v>-8.1875407781585974E-2</v>
      </c>
      <c r="D28" vm="192">
        <f ca="1"/>
        <v>277.3</v>
      </c>
      <c r="E28" s="5">
        <f t="shared" ca="1" si="1"/>
        <v>-6.5056778452655756E-2</v>
      </c>
    </row>
    <row r="29" spans="1:5" x14ac:dyDescent="0.4">
      <c r="A29" s="2" vm="193">
        <f ca="1"/>
        <v>43617</v>
      </c>
      <c r="B29" vm="194">
        <f ca="1"/>
        <v>94.6815</v>
      </c>
      <c r="C29" s="5">
        <f t="shared" ca="1" si="0"/>
        <v>6.4655763161683061E-2</v>
      </c>
      <c r="D29" vm="195">
        <f ca="1"/>
        <v>294.75</v>
      </c>
      <c r="E29" s="5">
        <f t="shared" ca="1" si="1"/>
        <v>6.1027586795747955E-2</v>
      </c>
    </row>
    <row r="30" spans="1:5" x14ac:dyDescent="0.4">
      <c r="A30" s="2" vm="196">
        <f ca="1"/>
        <v>43647</v>
      </c>
      <c r="B30" vm="197">
        <f ca="1"/>
        <v>93.338999999999999</v>
      </c>
      <c r="C30" s="5">
        <f t="shared" ca="1" si="0"/>
        <v>-1.4280600415506984E-2</v>
      </c>
      <c r="D30" vm="198">
        <f ca="1"/>
        <v>299.23</v>
      </c>
      <c r="E30" s="5">
        <f t="shared" ca="1" si="1"/>
        <v>1.5084969036083336E-2</v>
      </c>
    </row>
    <row r="31" spans="1:5" x14ac:dyDescent="0.4">
      <c r="A31" s="2" vm="199">
        <f ca="1"/>
        <v>43678</v>
      </c>
      <c r="B31" vm="200">
        <f ca="1"/>
        <v>88.814499999999995</v>
      </c>
      <c r="C31" s="5">
        <f t="shared" ca="1" si="0"/>
        <v>-4.9688101987485446E-2</v>
      </c>
      <c r="D31" vm="201">
        <f ca="1"/>
        <v>294.27</v>
      </c>
      <c r="E31" s="5">
        <f t="shared" ca="1" si="1"/>
        <v>-1.6714795209229704E-2</v>
      </c>
    </row>
    <row r="32" spans="1:5" x14ac:dyDescent="0.4">
      <c r="A32" s="2" vm="202">
        <f ca="1"/>
        <v>43709</v>
      </c>
      <c r="B32" vm="203">
        <f ca="1"/>
        <v>86.795500000000004</v>
      </c>
      <c r="C32" s="5">
        <f t="shared" ca="1" si="0"/>
        <v>-2.2995147951910266E-2</v>
      </c>
      <c r="D32" vm="204">
        <f ca="1"/>
        <v>298.52</v>
      </c>
      <c r="E32" s="5">
        <f t="shared" ca="1" si="1"/>
        <v>1.4339219018852668E-2</v>
      </c>
    </row>
    <row r="33" spans="1:5" x14ac:dyDescent="0.4">
      <c r="A33" s="2" vm="205">
        <f ca="1"/>
        <v>43739</v>
      </c>
      <c r="B33" vm="206">
        <f ca="1"/>
        <v>88.832999999999998</v>
      </c>
      <c r="C33" s="5">
        <f t="shared" ca="1" si="0"/>
        <v>2.3203425581112831E-2</v>
      </c>
      <c r="D33" vm="207">
        <f ca="1"/>
        <v>304.97000000000003</v>
      </c>
      <c r="E33" s="5">
        <f t="shared" ca="1" si="1"/>
        <v>2.137647885076082E-2</v>
      </c>
    </row>
    <row r="34" spans="1:5" x14ac:dyDescent="0.4">
      <c r="A34" s="2" vm="208">
        <f ca="1"/>
        <v>43770</v>
      </c>
      <c r="B34" vm="209">
        <f ca="1"/>
        <v>90.04</v>
      </c>
      <c r="C34" s="5">
        <f t="shared" ca="1" si="0"/>
        <v>1.3495813452997779E-2</v>
      </c>
      <c r="D34" vm="210">
        <f ca="1"/>
        <v>316.06</v>
      </c>
      <c r="E34" s="5">
        <f t="shared" ca="1" si="1"/>
        <v>3.5718657867010194E-2</v>
      </c>
    </row>
    <row r="35" spans="1:5" x14ac:dyDescent="0.4">
      <c r="A35" s="2" vm="211">
        <f ca="1"/>
        <v>43800</v>
      </c>
      <c r="B35" vm="212">
        <f ca="1"/>
        <v>92.391999999999996</v>
      </c>
      <c r="C35" s="5">
        <f t="shared" ca="1" si="0"/>
        <v>2.5786378774254749E-2</v>
      </c>
      <c r="D35" vm="213">
        <f ca="1"/>
        <v>323.24</v>
      </c>
      <c r="E35" s="5">
        <f t="shared" ca="1" si="1"/>
        <v>2.2463012384289299E-2</v>
      </c>
    </row>
    <row r="36" spans="1:5" x14ac:dyDescent="0.4">
      <c r="A36" s="2" vm="214">
        <f ca="1"/>
        <v>43831</v>
      </c>
      <c r="B36" vm="215">
        <f ca="1"/>
        <v>100.43600000000001</v>
      </c>
      <c r="C36" s="5">
        <f t="shared" ca="1" si="0"/>
        <v>8.3480313912563137E-2</v>
      </c>
      <c r="D36" vm="213">
        <f ca="1"/>
        <v>323.24</v>
      </c>
      <c r="E36" s="5">
        <f t="shared" ca="1" si="1"/>
        <v>0</v>
      </c>
    </row>
    <row r="37" spans="1:5" x14ac:dyDescent="0.4">
      <c r="A37" s="2" vm="216">
        <f ca="1"/>
        <v>43862</v>
      </c>
      <c r="B37" vm="217">
        <f ca="1"/>
        <v>94.1875</v>
      </c>
      <c r="C37" s="5">
        <f t="shared" ca="1" si="0"/>
        <v>-6.4233232338635274E-2</v>
      </c>
      <c r="D37" vm="218">
        <f ca="1"/>
        <v>295.91000000000003</v>
      </c>
      <c r="E37" s="5">
        <f t="shared" ca="1" si="1"/>
        <v>-8.8339727329046339E-2</v>
      </c>
    </row>
    <row r="38" spans="1:5" x14ac:dyDescent="0.4">
      <c r="A38" s="2" vm="1">
        <f ca="1"/>
        <v>43891</v>
      </c>
      <c r="B38" vm="2">
        <f ca="1"/>
        <v>97.486000000000004</v>
      </c>
      <c r="C38" s="5">
        <f t="shared" ca="1" si="0"/>
        <v>3.442130156350344E-2</v>
      </c>
      <c r="D38" vm="3">
        <f ca="1"/>
        <v>258.39999999999998</v>
      </c>
      <c r="E38" s="5">
        <f t="shared" ca="1" si="1"/>
        <v>-0.13554658212775381</v>
      </c>
    </row>
    <row r="39" spans="1:5" x14ac:dyDescent="0.4">
      <c r="A39" s="2" vm="4">
        <f ca="1"/>
        <v>43922</v>
      </c>
      <c r="B39" vm="5">
        <f ca="1"/>
        <v>123.7</v>
      </c>
      <c r="C39" s="5">
        <f t="shared" ca="1" si="0"/>
        <v>0.23815050144822464</v>
      </c>
      <c r="D39" vm="6">
        <f ca="1"/>
        <v>291.16000000000003</v>
      </c>
      <c r="E39" s="5">
        <f t="shared" ca="1" si="1"/>
        <v>0.11936417234161045</v>
      </c>
    </row>
    <row r="40" spans="1:5" x14ac:dyDescent="0.4">
      <c r="A40" s="2" vm="7">
        <f ca="1"/>
        <v>43952</v>
      </c>
      <c r="B40" vm="8">
        <f ca="1"/>
        <v>122.1185</v>
      </c>
      <c r="C40" s="5">
        <f t="shared" ca="1" si="0"/>
        <v>-1.2867394607529382E-2</v>
      </c>
      <c r="D40" vm="9">
        <f ca="1"/>
        <v>305.18</v>
      </c>
      <c r="E40" s="5">
        <f t="shared" ca="1" si="1"/>
        <v>4.7028822213532363E-2</v>
      </c>
    </row>
    <row r="41" spans="1:5" x14ac:dyDescent="0.4">
      <c r="A41" s="2" vm="10">
        <f ca="1"/>
        <v>43983</v>
      </c>
      <c r="B41" vm="11">
        <f ca="1"/>
        <v>137.941</v>
      </c>
      <c r="C41" s="5">
        <f t="shared" ca="1" si="0"/>
        <v>0.1218341727147353</v>
      </c>
      <c r="D41" vm="12">
        <f ca="1"/>
        <v>309.69</v>
      </c>
      <c r="E41" s="5">
        <f t="shared" ca="1" si="1"/>
        <v>1.4670030682018788E-2</v>
      </c>
    </row>
    <row r="42" spans="1:5" x14ac:dyDescent="0.4">
      <c r="A42" s="2" vm="13">
        <f ca="1"/>
        <v>44013</v>
      </c>
      <c r="B42" vm="14">
        <f ca="1"/>
        <v>158.23400000000001</v>
      </c>
      <c r="C42" s="5">
        <f t="shared" ca="1" si="0"/>
        <v>0.13724889256191536</v>
      </c>
      <c r="D42" vm="15">
        <f ca="1"/>
        <v>327.82</v>
      </c>
      <c r="E42" s="5">
        <f t="shared" ca="1" si="1"/>
        <v>5.6892880115605553E-2</v>
      </c>
    </row>
    <row r="43" spans="1:5" x14ac:dyDescent="0.4">
      <c r="A43" s="2" vm="16">
        <f ca="1"/>
        <v>44044</v>
      </c>
      <c r="B43" vm="17">
        <f ca="1"/>
        <v>172.548</v>
      </c>
      <c r="C43" s="5">
        <f t="shared" ca="1" si="0"/>
        <v>8.6600508566040818E-2</v>
      </c>
      <c r="D43" vm="18">
        <f ca="1"/>
        <v>350.77</v>
      </c>
      <c r="E43" s="5">
        <f t="shared" ca="1" si="1"/>
        <v>6.7666060765732561E-2</v>
      </c>
    </row>
    <row r="44" spans="1:5" x14ac:dyDescent="0.4">
      <c r="A44" s="2" vm="19">
        <f ca="1"/>
        <v>44075</v>
      </c>
      <c r="B44" vm="20">
        <f ca="1"/>
        <v>157.4365</v>
      </c>
      <c r="C44" s="5">
        <f t="shared" ca="1" si="0"/>
        <v>-9.1653256267823405E-2</v>
      </c>
      <c r="D44" vm="21">
        <f ca="1"/>
        <v>336.06</v>
      </c>
      <c r="E44" s="5">
        <f t="shared" ca="1" si="1"/>
        <v>-4.2841022577150542E-2</v>
      </c>
    </row>
    <row r="45" spans="1:5" x14ac:dyDescent="0.4">
      <c r="A45" s="2" vm="22">
        <f ca="1"/>
        <v>44105</v>
      </c>
      <c r="B45" vm="23">
        <f ca="1"/>
        <v>151.8075</v>
      </c>
      <c r="C45" s="5">
        <f t="shared" ca="1" si="0"/>
        <v>-3.640893151011803E-2</v>
      </c>
      <c r="D45" vm="24">
        <f ca="1"/>
        <v>327.62</v>
      </c>
      <c r="E45" s="5">
        <f t="shared" ca="1" si="1"/>
        <v>-2.5435315273310617E-2</v>
      </c>
    </row>
    <row r="46" spans="1:5" x14ac:dyDescent="0.4">
      <c r="A46" s="2" vm="25">
        <f ca="1"/>
        <v>44136</v>
      </c>
      <c r="B46" vm="26">
        <f ca="1"/>
        <v>158.40199999999999</v>
      </c>
      <c r="C46" s="5">
        <f t="shared" ca="1" si="0"/>
        <v>4.2522834707578269E-2</v>
      </c>
      <c r="D46" vm="27">
        <f ca="1"/>
        <v>363.32</v>
      </c>
      <c r="E46" s="5">
        <f t="shared" ca="1" si="1"/>
        <v>0.10342958845752757</v>
      </c>
    </row>
    <row r="47" spans="1:5" x14ac:dyDescent="0.4">
      <c r="A47" s="2" vm="28">
        <f ca="1"/>
        <v>44166</v>
      </c>
      <c r="B47" vm="29">
        <f ca="1"/>
        <v>162.84649999999999</v>
      </c>
      <c r="C47" s="5">
        <f t="shared" ca="1" si="0"/>
        <v>2.767193375733203E-2</v>
      </c>
      <c r="D47" vm="30">
        <f ca="1"/>
        <v>375.39</v>
      </c>
      <c r="E47" s="5">
        <f t="shared" ca="1" si="1"/>
        <v>3.2681496911060537E-2</v>
      </c>
    </row>
    <row r="48" spans="1:5" x14ac:dyDescent="0.4">
      <c r="A48" s="2" vm="31">
        <f ca="1"/>
        <v>44197</v>
      </c>
      <c r="B48" vm="32">
        <f ca="1"/>
        <v>160.31</v>
      </c>
      <c r="C48" s="5">
        <f t="shared" ca="1" si="0"/>
        <v>-1.5698598618990936E-2</v>
      </c>
      <c r="D48" vm="33">
        <f ca="1"/>
        <v>371.52</v>
      </c>
      <c r="E48" s="5">
        <f t="shared" ca="1" si="1"/>
        <v>-1.0362787035546547E-2</v>
      </c>
    </row>
    <row r="49" spans="1:5" x14ac:dyDescent="0.4">
      <c r="A49" s="2" vm="34">
        <f ca="1"/>
        <v>44228</v>
      </c>
      <c r="B49" vm="35">
        <f ca="1"/>
        <v>154.6465</v>
      </c>
      <c r="C49" s="5">
        <f t="shared" ca="1" si="0"/>
        <v>-3.5967573575716387E-2</v>
      </c>
      <c r="D49" vm="36">
        <f ca="1"/>
        <v>381.77</v>
      </c>
      <c r="E49" s="5">
        <f t="shared" ca="1" si="1"/>
        <v>2.7215634524684042E-2</v>
      </c>
    </row>
    <row r="50" spans="1:5" x14ac:dyDescent="0.4">
      <c r="A50" s="2" vm="37">
        <f ca="1"/>
        <v>44256</v>
      </c>
      <c r="B50" vm="38">
        <f ca="1"/>
        <v>154.70400000000001</v>
      </c>
      <c r="C50" s="5">
        <f t="shared" ca="1" si="0"/>
        <v>3.7174661532602977E-4</v>
      </c>
      <c r="D50" vm="39">
        <f ca="1"/>
        <v>397.82</v>
      </c>
      <c r="E50" s="5">
        <f t="shared" ca="1" si="1"/>
        <v>4.1181308642704105E-2</v>
      </c>
    </row>
    <row r="51" spans="1:5" x14ac:dyDescent="0.4">
      <c r="A51" s="2" vm="40">
        <f ca="1"/>
        <v>44287</v>
      </c>
      <c r="B51" vm="41">
        <f ca="1"/>
        <v>173.37100000000001</v>
      </c>
      <c r="C51" s="5">
        <f t="shared" ca="1" si="0"/>
        <v>0.11392019325058272</v>
      </c>
      <c r="D51" vm="42">
        <f ca="1"/>
        <v>418.88</v>
      </c>
      <c r="E51" s="5">
        <f t="shared" ca="1" si="1"/>
        <v>5.1584841044620355E-2</v>
      </c>
    </row>
    <row r="52" spans="1:5" x14ac:dyDescent="0.4">
      <c r="A52" s="2" vm="43">
        <f ca="1"/>
        <v>44317</v>
      </c>
      <c r="B52" vm="44">
        <f ca="1"/>
        <v>161.15350000000001</v>
      </c>
      <c r="C52" s="5">
        <f t="shared" ca="1" si="0"/>
        <v>-7.3076480070740385E-2</v>
      </c>
      <c r="D52" vm="45">
        <f ca="1"/>
        <v>421.65</v>
      </c>
      <c r="E52" s="5">
        <f t="shared" ca="1" si="1"/>
        <v>6.5911032991153549E-3</v>
      </c>
    </row>
    <row r="53" spans="1:5" x14ac:dyDescent="0.4">
      <c r="A53" s="2" vm="46">
        <f ca="1"/>
        <v>44348</v>
      </c>
      <c r="B53" vm="47">
        <f ca="1"/>
        <v>172.00800000000001</v>
      </c>
      <c r="D53" vm="48">
        <f ca="1"/>
        <v>429.92</v>
      </c>
    </row>
    <row r="54" spans="1:5" x14ac:dyDescent="0.4">
      <c r="A54" s="2" vm="49">
        <f ca="1"/>
        <v>44378</v>
      </c>
      <c r="B54" vm="50">
        <f ca="1"/>
        <v>166.37950000000001</v>
      </c>
      <c r="D54" vm="51">
        <f ca="1"/>
        <v>440.4</v>
      </c>
    </row>
    <row r="55" spans="1:5" x14ac:dyDescent="0.4">
      <c r="A55" s="2" vm="52">
        <f ca="1"/>
        <v>44409</v>
      </c>
      <c r="B55" vm="53">
        <f ca="1"/>
        <v>173.5395</v>
      </c>
      <c r="D55" vm="54">
        <f ca="1"/>
        <v>453.71</v>
      </c>
    </row>
    <row r="56" spans="1:5" x14ac:dyDescent="0.4">
      <c r="A56" s="2" vm="55">
        <f ca="1"/>
        <v>44440</v>
      </c>
      <c r="B56" vm="56">
        <f ca="1"/>
        <v>164.25200000000001</v>
      </c>
      <c r="D56" vm="57">
        <f ca="1"/>
        <v>430.82</v>
      </c>
    </row>
    <row r="57" spans="1:5" x14ac:dyDescent="0.4">
      <c r="A57" s="2" vm="58">
        <f ca="1"/>
        <v>44470</v>
      </c>
      <c r="B57" vm="59">
        <f ca="1"/>
        <v>168.6215</v>
      </c>
      <c r="D57" vm="60">
        <f ca="1"/>
        <v>460.99</v>
      </c>
    </row>
    <row r="58" spans="1:5" x14ac:dyDescent="0.4">
      <c r="A58" s="2" vm="61">
        <f ca="1"/>
        <v>44501</v>
      </c>
      <c r="B58" vm="62">
        <f ca="1"/>
        <v>175.3535</v>
      </c>
      <c r="D58" vm="63">
        <f ca="1"/>
        <v>457.63</v>
      </c>
    </row>
    <row r="59" spans="1:5" x14ac:dyDescent="0.4">
      <c r="A59" s="2" vm="64">
        <f ca="1"/>
        <v>44531</v>
      </c>
      <c r="B59" vm="65">
        <f ca="1"/>
        <v>166.71700000000001</v>
      </c>
      <c r="D59" vm="66">
        <f ca="1"/>
        <v>476.99</v>
      </c>
    </row>
    <row r="60" spans="1:5" x14ac:dyDescent="0.4">
      <c r="A60" s="2" vm="67">
        <f ca="1"/>
        <v>44562</v>
      </c>
      <c r="B60" vm="68">
        <f ca="1"/>
        <v>149.5735</v>
      </c>
      <c r="D60" vm="69">
        <f ca="1"/>
        <v>451.77</v>
      </c>
    </row>
    <row r="61" spans="1:5" x14ac:dyDescent="0.4">
      <c r="A61" s="2" vm="70">
        <f ca="1"/>
        <v>44593</v>
      </c>
      <c r="B61" vm="71">
        <f ca="1"/>
        <v>153.56299999999999</v>
      </c>
      <c r="D61" vm="72">
        <f ca="1"/>
        <v>438.72</v>
      </c>
    </row>
    <row r="62" spans="1:5" x14ac:dyDescent="0.4">
      <c r="A62" s="2" vm="73">
        <f ca="1"/>
        <v>44621</v>
      </c>
      <c r="B62" vm="74">
        <f ca="1"/>
        <v>162.9975</v>
      </c>
      <c r="D62" vm="75">
        <f ca="1"/>
        <v>453.69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E6E58-EB1B-4ADD-9DA0-CE7B952CA5B1}">
  <dimension ref="A1:H62"/>
  <sheetViews>
    <sheetView workbookViewId="0">
      <selection activeCell="H3" sqref="H3"/>
    </sheetView>
  </sheetViews>
  <sheetFormatPr defaultRowHeight="24" x14ac:dyDescent="0.4"/>
  <cols>
    <col min="8" max="8" width="9.75" customWidth="1"/>
  </cols>
  <sheetData>
    <row r="1" spans="1:8" x14ac:dyDescent="0.4">
      <c r="A1" s="4" t="s">
        <v>0</v>
      </c>
      <c r="B1" s="4" t="str">
        <f>H3</f>
        <v>amzn</v>
      </c>
      <c r="C1" s="4"/>
      <c r="D1" s="4" t="s">
        <v>1</v>
      </c>
      <c r="E1" s="4"/>
      <c r="F1" s="4"/>
      <c r="G1" s="4"/>
      <c r="H1" s="1">
        <f ca="1">TODAY()</f>
        <v>45760</v>
      </c>
    </row>
    <row r="2" spans="1:8" ht="24.75" thickBot="1" x14ac:dyDescent="0.45">
      <c r="A2" s="2" cm="1" vm="291">
        <f t="array" aca="1" ref="A2:B62" ca="1">_xlfn.STOCKHISTORY(H3,H4,H5,2,0,0,1)</f>
        <v>42430</v>
      </c>
      <c r="B2" vm="292">
        <f ca="1"/>
        <v>29.681999999999999</v>
      </c>
      <c r="D2" cm="1" vm="293">
        <f t="array" aca="1" ref="D2:D62" ca="1">_xlfn.STOCKHISTORY(D1,H4,H5,2,0,1)</f>
        <v>206.65</v>
      </c>
      <c r="G2" s="4"/>
      <c r="H2" s="1"/>
    </row>
    <row r="3" spans="1:8" ht="24.75" thickBot="1" x14ac:dyDescent="0.45">
      <c r="A3" s="2" vm="294">
        <f ca="1"/>
        <v>42461</v>
      </c>
      <c r="B3" vm="295">
        <f ca="1"/>
        <v>32.979500000000002</v>
      </c>
      <c r="C3" s="5">
        <f ca="1">LN(B3/B2)</f>
        <v>0.10534535483944509</v>
      </c>
      <c r="D3" vm="296">
        <f ca="1"/>
        <v>207.46</v>
      </c>
      <c r="E3" s="5">
        <f ca="1">LN(D3/D2)</f>
        <v>3.9120090459407227E-3</v>
      </c>
      <c r="H3" s="7" t="str">
        <f>Today!H3</f>
        <v>amzn</v>
      </c>
    </row>
    <row r="4" spans="1:8" x14ac:dyDescent="0.4">
      <c r="A4" s="2" vm="297">
        <f ca="1"/>
        <v>42491</v>
      </c>
      <c r="B4" vm="298">
        <f ca="1"/>
        <v>36.139499999999998</v>
      </c>
      <c r="C4" s="5">
        <f t="shared" ref="C4:C62" ca="1" si="0">LN(B4/B3)</f>
        <v>9.1500293669527472E-2</v>
      </c>
      <c r="D4" vm="299">
        <f ca="1"/>
        <v>210.97</v>
      </c>
      <c r="E4" s="5">
        <f t="shared" ref="E4:E62" ca="1" si="1">LN(D4/D3)</f>
        <v>1.6777393269049951E-2</v>
      </c>
      <c r="H4" s="1">
        <f ca="1">DATE(YEAR(H5)-5,MONTH(H5),DAY(H5))</f>
        <v>42442</v>
      </c>
    </row>
    <row r="5" spans="1:8" x14ac:dyDescent="0.4">
      <c r="A5" s="2" vm="300">
        <f ca="1"/>
        <v>42522</v>
      </c>
      <c r="B5" vm="301">
        <f ca="1"/>
        <v>35.780999999999999</v>
      </c>
      <c r="C5" s="5">
        <f t="shared" ca="1" si="0"/>
        <v>-9.9694237179575613E-3</v>
      </c>
      <c r="D5" vm="302">
        <f ca="1"/>
        <v>210.5</v>
      </c>
      <c r="E5" s="5">
        <f t="shared" ca="1" si="1"/>
        <v>-2.2302901502958355E-3</v>
      </c>
      <c r="H5" s="1">
        <f ca="1">DATE(YEAR(H1)-4,MONTH(H1)-1,DAY(H1))</f>
        <v>44268</v>
      </c>
    </row>
    <row r="6" spans="1:8" x14ac:dyDescent="0.4">
      <c r="A6" s="2" vm="303">
        <f ca="1"/>
        <v>42552</v>
      </c>
      <c r="B6" vm="304">
        <f ca="1"/>
        <v>37.9405</v>
      </c>
      <c r="C6" s="5">
        <f t="shared" ca="1" si="0"/>
        <v>5.8602116858603864E-2</v>
      </c>
      <c r="D6" vm="305">
        <f ca="1"/>
        <v>218.37</v>
      </c>
      <c r="E6" s="5">
        <f t="shared" ca="1" si="1"/>
        <v>3.6705218675840173E-2</v>
      </c>
    </row>
    <row r="7" spans="1:8" x14ac:dyDescent="0.4">
      <c r="A7" s="2" vm="306">
        <f ca="1"/>
        <v>42583</v>
      </c>
      <c r="B7" vm="307">
        <f ca="1"/>
        <v>38.457999999999998</v>
      </c>
      <c r="C7" s="5">
        <f t="shared" ca="1" si="0"/>
        <v>1.3547593605149897E-2</v>
      </c>
      <c r="D7" vm="308">
        <f ca="1"/>
        <v>218.65</v>
      </c>
      <c r="E7" s="5">
        <f t="shared" ca="1" si="1"/>
        <v>1.2814060606534648E-3</v>
      </c>
      <c r="G7" t="s">
        <v>2</v>
      </c>
      <c r="H7" s="6">
        <f ca="1">SLOPE(C3:C62,E3:E62)</f>
        <v>1.069419319552795</v>
      </c>
    </row>
    <row r="8" spans="1:8" x14ac:dyDescent="0.4">
      <c r="A8" s="2" vm="309">
        <f ca="1"/>
        <v>42614</v>
      </c>
      <c r="B8" vm="310">
        <f ca="1"/>
        <v>41.865499999999997</v>
      </c>
      <c r="C8" s="5">
        <f t="shared" ca="1" si="0"/>
        <v>8.4895362007283995E-2</v>
      </c>
      <c r="D8" vm="311">
        <f ca="1"/>
        <v>217.56</v>
      </c>
      <c r="E8" s="5">
        <f t="shared" ca="1" si="1"/>
        <v>-4.9976033041696007E-3</v>
      </c>
    </row>
    <row r="9" spans="1:8" x14ac:dyDescent="0.4">
      <c r="A9" s="2" vm="312">
        <f ca="1"/>
        <v>42644</v>
      </c>
      <c r="B9" vm="313">
        <f ca="1"/>
        <v>39.491</v>
      </c>
      <c r="C9" s="5">
        <f t="shared" ca="1" si="0"/>
        <v>-5.8389300891191258E-2</v>
      </c>
      <c r="D9" vm="314">
        <f ca="1"/>
        <v>213.69</v>
      </c>
      <c r="E9" s="5">
        <f t="shared" ca="1" si="1"/>
        <v>-1.794830789638785E-2</v>
      </c>
    </row>
    <row r="10" spans="1:8" x14ac:dyDescent="0.4">
      <c r="A10" s="2" vm="315">
        <f ca="1"/>
        <v>42675</v>
      </c>
      <c r="B10" vm="316">
        <f ca="1"/>
        <v>37.528500000000001</v>
      </c>
      <c r="C10" s="5">
        <f t="shared" ca="1" si="0"/>
        <v>-5.0972153521881065E-2</v>
      </c>
      <c r="D10" vm="317">
        <f ca="1"/>
        <v>221.53</v>
      </c>
      <c r="E10" s="5">
        <f t="shared" ca="1" si="1"/>
        <v>3.6031653836211999E-2</v>
      </c>
    </row>
    <row r="11" spans="1:8" x14ac:dyDescent="0.4">
      <c r="A11" s="2" vm="318">
        <f ca="1"/>
        <v>42705</v>
      </c>
      <c r="B11" vm="319">
        <f ca="1"/>
        <v>37.493499999999997</v>
      </c>
      <c r="C11" s="5">
        <f t="shared" ca="1" si="0"/>
        <v>-9.3305970353376247E-4</v>
      </c>
      <c r="D11" vm="320">
        <f ca="1"/>
        <v>224.99</v>
      </c>
      <c r="E11" s="5">
        <f t="shared" ca="1" si="1"/>
        <v>1.5497936277708037E-2</v>
      </c>
    </row>
    <row r="12" spans="1:8" x14ac:dyDescent="0.4">
      <c r="A12" s="2" vm="321">
        <f ca="1"/>
        <v>42736</v>
      </c>
      <c r="B12" vm="322">
        <f ca="1"/>
        <v>41.173999999999999</v>
      </c>
      <c r="C12" s="5">
        <f t="shared" ca="1" si="0"/>
        <v>9.3639404568043122E-2</v>
      </c>
      <c r="D12" vm="323">
        <f ca="1"/>
        <v>228.93</v>
      </c>
      <c r="E12" s="5">
        <f t="shared" ca="1" si="1"/>
        <v>1.7360323197359383E-2</v>
      </c>
    </row>
    <row r="13" spans="1:8" x14ac:dyDescent="0.4">
      <c r="A13" s="2" vm="324">
        <f ca="1"/>
        <v>42767</v>
      </c>
      <c r="B13" vm="325">
        <f ca="1"/>
        <v>42.252000000000002</v>
      </c>
      <c r="C13" s="5">
        <f t="shared" ca="1" si="0"/>
        <v>2.5844700773799183E-2</v>
      </c>
      <c r="D13" vm="326">
        <f ca="1"/>
        <v>238.03</v>
      </c>
      <c r="E13" s="5">
        <f t="shared" ca="1" si="1"/>
        <v>3.8980436178304601E-2</v>
      </c>
    </row>
    <row r="14" spans="1:8" x14ac:dyDescent="0.4">
      <c r="A14" s="2" vm="255">
        <f ca="1"/>
        <v>42795</v>
      </c>
      <c r="B14" vm="256">
        <f ca="1"/>
        <v>44.326999999999998</v>
      </c>
      <c r="C14" s="5">
        <f t="shared" ca="1" si="0"/>
        <v>4.7942282244817488E-2</v>
      </c>
      <c r="D14" vm="257">
        <f ca="1"/>
        <v>237.27</v>
      </c>
      <c r="E14" s="5">
        <f t="shared" ca="1" si="1"/>
        <v>-3.1979829485205007E-3</v>
      </c>
    </row>
    <row r="15" spans="1:8" x14ac:dyDescent="0.4">
      <c r="A15" s="2" vm="258">
        <f ca="1"/>
        <v>42826</v>
      </c>
      <c r="B15" vm="259">
        <f ca="1"/>
        <v>46.249499999999998</v>
      </c>
      <c r="C15" s="5">
        <f t="shared" ca="1" si="0"/>
        <v>4.2456680883452759E-2</v>
      </c>
      <c r="D15" vm="260">
        <f ca="1"/>
        <v>239.56</v>
      </c>
      <c r="E15" s="5">
        <f t="shared" ca="1" si="1"/>
        <v>9.6051741968259888E-3</v>
      </c>
    </row>
    <row r="16" spans="1:8" x14ac:dyDescent="0.4">
      <c r="A16" s="2" vm="261">
        <f ca="1"/>
        <v>42856</v>
      </c>
      <c r="B16" vm="262">
        <f ca="1"/>
        <v>49.731000000000002</v>
      </c>
      <c r="C16" s="5">
        <f t="shared" ca="1" si="0"/>
        <v>7.2577828021652566E-2</v>
      </c>
      <c r="D16" vm="263">
        <f ca="1"/>
        <v>242.9</v>
      </c>
      <c r="E16" s="5">
        <f t="shared" ca="1" si="1"/>
        <v>1.3845928611865085E-2</v>
      </c>
    </row>
    <row r="17" spans="1:5" x14ac:dyDescent="0.4">
      <c r="A17" s="2" vm="264">
        <f ca="1"/>
        <v>42887</v>
      </c>
      <c r="B17" vm="265">
        <f ca="1"/>
        <v>48.4</v>
      </c>
      <c r="C17" s="5">
        <f t="shared" ca="1" si="0"/>
        <v>-2.7128667388252699E-2</v>
      </c>
      <c r="D17" vm="266">
        <f ca="1"/>
        <v>243.41</v>
      </c>
      <c r="E17" s="5">
        <f t="shared" ca="1" si="1"/>
        <v>2.0974283356963172E-3</v>
      </c>
    </row>
    <row r="18" spans="1:5" x14ac:dyDescent="0.4">
      <c r="A18" s="2" vm="267">
        <f ca="1"/>
        <v>42917</v>
      </c>
      <c r="B18" vm="268">
        <f ca="1"/>
        <v>49.389000000000003</v>
      </c>
      <c r="C18" s="5">
        <f t="shared" ca="1" si="0"/>
        <v>2.0227913611408428E-2</v>
      </c>
      <c r="D18" vm="269">
        <f ca="1"/>
        <v>248.46</v>
      </c>
      <c r="E18" s="5">
        <f t="shared" ca="1" si="1"/>
        <v>2.0534602441707954E-2</v>
      </c>
    </row>
    <row r="19" spans="1:5" x14ac:dyDescent="0.4">
      <c r="A19" s="2" vm="270">
        <f ca="1"/>
        <v>42948</v>
      </c>
      <c r="B19" vm="271">
        <f ca="1"/>
        <v>49.03</v>
      </c>
      <c r="C19" s="5">
        <f t="shared" ca="1" si="0"/>
        <v>-7.2953716708525646E-3</v>
      </c>
      <c r="D19" vm="272">
        <f ca="1"/>
        <v>249.14</v>
      </c>
      <c r="E19" s="5">
        <f t="shared" ca="1" si="1"/>
        <v>2.733120672415591E-3</v>
      </c>
    </row>
    <row r="20" spans="1:5" x14ac:dyDescent="0.4">
      <c r="A20" s="2" vm="273">
        <f ca="1"/>
        <v>42979</v>
      </c>
      <c r="B20" vm="274">
        <f ca="1"/>
        <v>48.067500000000003</v>
      </c>
      <c r="C20" s="5">
        <f t="shared" ca="1" si="0"/>
        <v>-1.9826082598787338E-2</v>
      </c>
      <c r="D20" vm="275">
        <f ca="1"/>
        <v>252.93</v>
      </c>
      <c r="E20" s="5">
        <f t="shared" ca="1" si="1"/>
        <v>1.509778314474752E-2</v>
      </c>
    </row>
    <row r="21" spans="1:5" x14ac:dyDescent="0.4">
      <c r="A21" s="2" vm="276">
        <f ca="1"/>
        <v>43009</v>
      </c>
      <c r="B21" vm="277">
        <f ca="1"/>
        <v>55.264000000000003</v>
      </c>
      <c r="C21" s="5">
        <f t="shared" ca="1" si="0"/>
        <v>0.13951542889991364</v>
      </c>
      <c r="D21" vm="278">
        <f ca="1"/>
        <v>258.81</v>
      </c>
      <c r="E21" s="5">
        <f t="shared" ca="1" si="1"/>
        <v>2.298143115390321E-2</v>
      </c>
    </row>
    <row r="22" spans="1:5" x14ac:dyDescent="0.4">
      <c r="A22" s="2" vm="279">
        <f ca="1"/>
        <v>43040</v>
      </c>
      <c r="B22" vm="280">
        <f ca="1"/>
        <v>58.837499999999999</v>
      </c>
      <c r="C22" s="5">
        <f t="shared" ca="1" si="0"/>
        <v>6.2657704762992497E-2</v>
      </c>
      <c r="D22" vm="281">
        <f ca="1"/>
        <v>266.89</v>
      </c>
      <c r="E22" s="5">
        <f t="shared" ca="1" si="1"/>
        <v>3.0742386735781675E-2</v>
      </c>
    </row>
    <row r="23" spans="1:5" x14ac:dyDescent="0.4">
      <c r="A23" s="2" vm="282">
        <f ca="1"/>
        <v>43070</v>
      </c>
      <c r="B23" vm="283">
        <f ca="1"/>
        <v>58.473500000000001</v>
      </c>
      <c r="C23" s="5">
        <f t="shared" ca="1" si="0"/>
        <v>-6.2057465740648085E-3</v>
      </c>
      <c r="D23" vm="284">
        <f ca="1"/>
        <v>268.85000000000002</v>
      </c>
      <c r="E23" s="5">
        <f t="shared" ca="1" si="1"/>
        <v>7.3170147633082674E-3</v>
      </c>
    </row>
    <row r="24" spans="1:5" x14ac:dyDescent="0.4">
      <c r="A24" s="2" vm="285">
        <f ca="1"/>
        <v>43101</v>
      </c>
      <c r="B24" vm="286">
        <f ca="1"/>
        <v>72.544499999999999</v>
      </c>
      <c r="C24" s="5">
        <f t="shared" ca="1" si="0"/>
        <v>0.21562650651693968</v>
      </c>
      <c r="D24" vm="287">
        <f ca="1"/>
        <v>284.14999999999998</v>
      </c>
      <c r="E24" s="5">
        <f t="shared" ca="1" si="1"/>
        <v>5.5348664487443147E-2</v>
      </c>
    </row>
    <row r="25" spans="1:5" x14ac:dyDescent="0.4">
      <c r="A25" s="2" vm="288">
        <f ca="1"/>
        <v>43132</v>
      </c>
      <c r="B25" vm="289">
        <f ca="1"/>
        <v>75.622500000000002</v>
      </c>
      <c r="C25" s="5">
        <f t="shared" ca="1" si="0"/>
        <v>4.1553691283207607E-2</v>
      </c>
      <c r="D25" vm="290">
        <f ca="1"/>
        <v>273.33999999999997</v>
      </c>
      <c r="E25" s="5">
        <f t="shared" ca="1" si="1"/>
        <v>-3.8785826206476116E-2</v>
      </c>
    </row>
    <row r="26" spans="1:5" x14ac:dyDescent="0.4">
      <c r="A26" s="2" vm="219">
        <f ca="1"/>
        <v>43160</v>
      </c>
      <c r="B26" vm="220">
        <f ca="1"/>
        <v>72.367000000000004</v>
      </c>
      <c r="C26" s="5">
        <f t="shared" ca="1" si="0"/>
        <v>-4.4003463575544112E-2</v>
      </c>
      <c r="D26" vm="221">
        <f ca="1"/>
        <v>265.37</v>
      </c>
      <c r="E26" s="5">
        <f t="shared" ca="1" si="1"/>
        <v>-2.9591362953097496E-2</v>
      </c>
    </row>
    <row r="27" spans="1:5" x14ac:dyDescent="0.4">
      <c r="A27" s="2" vm="222">
        <f ca="1"/>
        <v>43191</v>
      </c>
      <c r="B27" vm="223">
        <f ca="1"/>
        <v>78.3065</v>
      </c>
      <c r="C27" s="5">
        <f t="shared" ca="1" si="0"/>
        <v>7.8880219222014339E-2</v>
      </c>
      <c r="D27" vm="224">
        <f ca="1"/>
        <v>266.31</v>
      </c>
      <c r="E27" s="5">
        <f t="shared" ca="1" si="1"/>
        <v>3.535965164780957E-3</v>
      </c>
    </row>
    <row r="28" spans="1:5" x14ac:dyDescent="0.4">
      <c r="A28" s="2" vm="225">
        <f ca="1"/>
        <v>43221</v>
      </c>
      <c r="B28" vm="226">
        <f ca="1"/>
        <v>81.480999999999995</v>
      </c>
      <c r="C28" s="5">
        <f t="shared" ca="1" si="0"/>
        <v>3.9739250633896911E-2</v>
      </c>
      <c r="D28" vm="227">
        <f ca="1"/>
        <v>272.73</v>
      </c>
      <c r="E28" s="5">
        <f t="shared" ca="1" si="1"/>
        <v>2.3821251053538859E-2</v>
      </c>
    </row>
    <row r="29" spans="1:5" x14ac:dyDescent="0.4">
      <c r="A29" s="2" vm="228">
        <f ca="1"/>
        <v>43252</v>
      </c>
      <c r="B29" vm="229">
        <f ca="1"/>
        <v>84.99</v>
      </c>
      <c r="C29" s="5">
        <f t="shared" ca="1" si="0"/>
        <v>4.2163738276824618E-2</v>
      </c>
      <c r="D29" vm="230">
        <f ca="1"/>
        <v>273.05</v>
      </c>
      <c r="E29" s="5">
        <f t="shared" ca="1" si="1"/>
        <v>1.1726337962861325E-3</v>
      </c>
    </row>
    <row r="30" spans="1:5" x14ac:dyDescent="0.4">
      <c r="A30" s="2" vm="231">
        <f ca="1"/>
        <v>43282</v>
      </c>
      <c r="B30" vm="232">
        <f ca="1"/>
        <v>88.872</v>
      </c>
      <c r="C30" s="5">
        <f t="shared" ca="1" si="0"/>
        <v>4.4663529768886545E-2</v>
      </c>
      <c r="D30" vm="233">
        <f ca="1"/>
        <v>283.27999999999997</v>
      </c>
      <c r="E30" s="5">
        <f t="shared" ca="1" si="1"/>
        <v>3.6780879205485471E-2</v>
      </c>
    </row>
    <row r="31" spans="1:5" x14ac:dyDescent="0.4">
      <c r="A31" s="2" vm="234">
        <f ca="1"/>
        <v>43313</v>
      </c>
      <c r="B31" vm="235">
        <f ca="1"/>
        <v>100.63549999999999</v>
      </c>
      <c r="C31" s="5">
        <f t="shared" ca="1" si="0"/>
        <v>0.12430794584153733</v>
      </c>
      <c r="D31" vm="236">
        <f ca="1"/>
        <v>292.44</v>
      </c>
      <c r="E31" s="5">
        <f t="shared" ca="1" si="1"/>
        <v>3.1823709621466953E-2</v>
      </c>
    </row>
    <row r="32" spans="1:5" x14ac:dyDescent="0.4">
      <c r="A32" s="2" vm="237">
        <f ca="1"/>
        <v>43344</v>
      </c>
      <c r="B32" vm="238">
        <f ca="1"/>
        <v>100.15</v>
      </c>
      <c r="C32" s="5">
        <f t="shared" ca="1" si="0"/>
        <v>-4.8360160091312897E-3</v>
      </c>
      <c r="D32" vm="239">
        <f ca="1"/>
        <v>292.73</v>
      </c>
      <c r="E32" s="5">
        <f t="shared" ca="1" si="1"/>
        <v>9.9116504175392173E-4</v>
      </c>
    </row>
    <row r="33" spans="1:5" x14ac:dyDescent="0.4">
      <c r="A33" s="2" vm="240">
        <f ca="1"/>
        <v>43374</v>
      </c>
      <c r="B33" vm="241">
        <f ca="1"/>
        <v>79.900499999999994</v>
      </c>
      <c r="C33" s="5">
        <f t="shared" ca="1" si="0"/>
        <v>-0.22588695153690058</v>
      </c>
      <c r="D33" vm="242">
        <f ca="1"/>
        <v>272.76</v>
      </c>
      <c r="E33" s="5">
        <f t="shared" ca="1" si="1"/>
        <v>-7.0658394814416853E-2</v>
      </c>
    </row>
    <row r="34" spans="1:5" x14ac:dyDescent="0.4">
      <c r="A34" s="2" vm="243">
        <f ca="1"/>
        <v>43405</v>
      </c>
      <c r="B34" vm="244">
        <f ca="1"/>
        <v>84.508499999999998</v>
      </c>
      <c r="C34" s="5">
        <f t="shared" ca="1" si="0"/>
        <v>5.6070010445170376E-2</v>
      </c>
      <c r="D34" vm="245">
        <f ca="1"/>
        <v>278</v>
      </c>
      <c r="E34" s="5">
        <f t="shared" ca="1" si="1"/>
        <v>1.9028826038184989E-2</v>
      </c>
    </row>
    <row r="35" spans="1:5" x14ac:dyDescent="0.4">
      <c r="A35" s="2" vm="246">
        <f ca="1"/>
        <v>43435</v>
      </c>
      <c r="B35" vm="247">
        <f ca="1"/>
        <v>75.098500000000001</v>
      </c>
      <c r="C35" s="5">
        <f t="shared" ca="1" si="0"/>
        <v>-0.11805153581831997</v>
      </c>
      <c r="D35" vm="248">
        <f ca="1"/>
        <v>251.61</v>
      </c>
      <c r="E35" s="5">
        <f t="shared" ca="1" si="1"/>
        <v>-9.9740844026207226E-2</v>
      </c>
    </row>
    <row r="36" spans="1:5" x14ac:dyDescent="0.4">
      <c r="A36" s="2" vm="249">
        <f ca="1"/>
        <v>43466</v>
      </c>
      <c r="B36" vm="250">
        <f ca="1"/>
        <v>85.936499999999995</v>
      </c>
      <c r="C36" s="5">
        <f t="shared" ca="1" si="0"/>
        <v>0.13480806622777378</v>
      </c>
      <c r="D36" vm="251">
        <f ca="1"/>
        <v>271.55</v>
      </c>
      <c r="E36" s="5">
        <f t="shared" ca="1" si="1"/>
        <v>7.626601481642438E-2</v>
      </c>
    </row>
    <row r="37" spans="1:5" x14ac:dyDescent="0.4">
      <c r="A37" s="2" vm="252">
        <f ca="1"/>
        <v>43497</v>
      </c>
      <c r="B37" vm="253">
        <f ca="1"/>
        <v>81.991500000000002</v>
      </c>
      <c r="C37" s="5">
        <f t="shared" ca="1" si="0"/>
        <v>-4.6993068074800637E-2</v>
      </c>
      <c r="D37" vm="254">
        <f ca="1"/>
        <v>280.32</v>
      </c>
      <c r="E37" s="5">
        <f t="shared" ca="1" si="1"/>
        <v>3.1785523267172343E-2</v>
      </c>
    </row>
    <row r="38" spans="1:5" x14ac:dyDescent="0.4">
      <c r="A38" s="2" vm="184">
        <f ca="1"/>
        <v>43525</v>
      </c>
      <c r="B38" vm="185">
        <f ca="1"/>
        <v>89.037499999999994</v>
      </c>
      <c r="C38" s="5">
        <f t="shared" ca="1" si="0"/>
        <v>8.2442045949721793E-2</v>
      </c>
      <c r="D38" vm="186">
        <f ca="1"/>
        <v>284.56</v>
      </c>
      <c r="E38" s="5">
        <f t="shared" ca="1" si="1"/>
        <v>1.5012319892173082E-2</v>
      </c>
    </row>
    <row r="39" spans="1:5" x14ac:dyDescent="0.4">
      <c r="A39" s="2" vm="187">
        <f ca="1"/>
        <v>43556</v>
      </c>
      <c r="B39" vm="188">
        <f ca="1"/>
        <v>96.325999999999993</v>
      </c>
      <c r="C39" s="5">
        <f t="shared" ca="1" si="0"/>
        <v>7.8680642674754289E-2</v>
      </c>
      <c r="D39" vm="189">
        <f ca="1"/>
        <v>295.94</v>
      </c>
      <c r="E39" s="5">
        <f t="shared" ca="1" si="1"/>
        <v>3.921260343418833E-2</v>
      </c>
    </row>
    <row r="40" spans="1:5" x14ac:dyDescent="0.4">
      <c r="A40" s="2" vm="190">
        <f ca="1"/>
        <v>43586</v>
      </c>
      <c r="B40" vm="191">
        <f ca="1"/>
        <v>88.753500000000003</v>
      </c>
      <c r="C40" s="5">
        <f t="shared" ca="1" si="0"/>
        <v>-8.1875407781585974E-2</v>
      </c>
      <c r="D40" vm="192">
        <f ca="1"/>
        <v>277.3</v>
      </c>
      <c r="E40" s="5">
        <f t="shared" ca="1" si="1"/>
        <v>-6.5056778452655756E-2</v>
      </c>
    </row>
    <row r="41" spans="1:5" x14ac:dyDescent="0.4">
      <c r="A41" s="2" vm="193">
        <f ca="1"/>
        <v>43617</v>
      </c>
      <c r="B41" vm="194">
        <f ca="1"/>
        <v>94.6815</v>
      </c>
      <c r="C41" s="5">
        <f t="shared" ca="1" si="0"/>
        <v>6.4655763161683061E-2</v>
      </c>
      <c r="D41" vm="195">
        <f ca="1"/>
        <v>294.75</v>
      </c>
      <c r="E41" s="5">
        <f t="shared" ca="1" si="1"/>
        <v>6.1027586795747955E-2</v>
      </c>
    </row>
    <row r="42" spans="1:5" x14ac:dyDescent="0.4">
      <c r="A42" s="2" vm="196">
        <f ca="1"/>
        <v>43647</v>
      </c>
      <c r="B42" vm="197">
        <f ca="1"/>
        <v>93.338999999999999</v>
      </c>
      <c r="C42" s="5">
        <f t="shared" ca="1" si="0"/>
        <v>-1.4280600415506984E-2</v>
      </c>
      <c r="D42" vm="198">
        <f ca="1"/>
        <v>299.23</v>
      </c>
      <c r="E42" s="5">
        <f t="shared" ca="1" si="1"/>
        <v>1.5084969036083336E-2</v>
      </c>
    </row>
    <row r="43" spans="1:5" x14ac:dyDescent="0.4">
      <c r="A43" s="2" vm="199">
        <f ca="1"/>
        <v>43678</v>
      </c>
      <c r="B43" vm="200">
        <f ca="1"/>
        <v>88.814499999999995</v>
      </c>
      <c r="C43" s="5">
        <f t="shared" ca="1" si="0"/>
        <v>-4.9688101987485446E-2</v>
      </c>
      <c r="D43" vm="201">
        <f ca="1"/>
        <v>294.27</v>
      </c>
      <c r="E43" s="5">
        <f t="shared" ca="1" si="1"/>
        <v>-1.6714795209229704E-2</v>
      </c>
    </row>
    <row r="44" spans="1:5" x14ac:dyDescent="0.4">
      <c r="A44" s="2" vm="202">
        <f ca="1"/>
        <v>43709</v>
      </c>
      <c r="B44" vm="203">
        <f ca="1"/>
        <v>86.795500000000004</v>
      </c>
      <c r="C44" s="5">
        <f t="shared" ca="1" si="0"/>
        <v>-2.2995147951910266E-2</v>
      </c>
      <c r="D44" vm="204">
        <f ca="1"/>
        <v>298.52</v>
      </c>
      <c r="E44" s="5">
        <f t="shared" ca="1" si="1"/>
        <v>1.4339219018852668E-2</v>
      </c>
    </row>
    <row r="45" spans="1:5" x14ac:dyDescent="0.4">
      <c r="A45" s="2" vm="205">
        <f ca="1"/>
        <v>43739</v>
      </c>
      <c r="B45" vm="206">
        <f ca="1"/>
        <v>88.832999999999998</v>
      </c>
      <c r="C45" s="5">
        <f t="shared" ca="1" si="0"/>
        <v>2.3203425581112831E-2</v>
      </c>
      <c r="D45" vm="207">
        <f ca="1"/>
        <v>304.97000000000003</v>
      </c>
      <c r="E45" s="5">
        <f t="shared" ca="1" si="1"/>
        <v>2.137647885076082E-2</v>
      </c>
    </row>
    <row r="46" spans="1:5" x14ac:dyDescent="0.4">
      <c r="A46" s="2" vm="208">
        <f ca="1"/>
        <v>43770</v>
      </c>
      <c r="B46" vm="209">
        <f ca="1"/>
        <v>90.04</v>
      </c>
      <c r="C46" s="5">
        <f t="shared" ca="1" si="0"/>
        <v>1.3495813452997779E-2</v>
      </c>
      <c r="D46" vm="210">
        <f ca="1"/>
        <v>316.06</v>
      </c>
      <c r="E46" s="5">
        <f t="shared" ca="1" si="1"/>
        <v>3.5718657867010194E-2</v>
      </c>
    </row>
    <row r="47" spans="1:5" x14ac:dyDescent="0.4">
      <c r="A47" s="2" vm="211">
        <f ca="1"/>
        <v>43800</v>
      </c>
      <c r="B47" vm="212">
        <f ca="1"/>
        <v>92.391999999999996</v>
      </c>
      <c r="C47" s="5">
        <f t="shared" ca="1" si="0"/>
        <v>2.5786378774254749E-2</v>
      </c>
      <c r="D47" vm="213">
        <f ca="1"/>
        <v>323.24</v>
      </c>
      <c r="E47" s="5">
        <f t="shared" ca="1" si="1"/>
        <v>2.2463012384289299E-2</v>
      </c>
    </row>
    <row r="48" spans="1:5" x14ac:dyDescent="0.4">
      <c r="A48" s="2" vm="214">
        <f ca="1"/>
        <v>43831</v>
      </c>
      <c r="B48" vm="215">
        <f ca="1"/>
        <v>100.43600000000001</v>
      </c>
      <c r="C48" s="5">
        <f t="shared" ca="1" si="0"/>
        <v>8.3480313912563137E-2</v>
      </c>
      <c r="D48" vm="213">
        <f ca="1"/>
        <v>323.24</v>
      </c>
      <c r="E48" s="5">
        <f t="shared" ca="1" si="1"/>
        <v>0</v>
      </c>
    </row>
    <row r="49" spans="1:5" x14ac:dyDescent="0.4">
      <c r="A49" s="2" vm="216">
        <f ca="1"/>
        <v>43862</v>
      </c>
      <c r="B49" vm="217">
        <f ca="1"/>
        <v>94.1875</v>
      </c>
      <c r="C49" s="5">
        <f t="shared" ca="1" si="0"/>
        <v>-6.4233232338635274E-2</v>
      </c>
      <c r="D49" vm="218">
        <f ca="1"/>
        <v>295.91000000000003</v>
      </c>
      <c r="E49" s="5">
        <f t="shared" ca="1" si="1"/>
        <v>-8.8339727329046339E-2</v>
      </c>
    </row>
    <row r="50" spans="1:5" x14ac:dyDescent="0.4">
      <c r="A50" s="2" vm="1">
        <f ca="1"/>
        <v>43891</v>
      </c>
      <c r="B50" vm="2">
        <f ca="1"/>
        <v>97.486000000000004</v>
      </c>
      <c r="C50" s="5">
        <f t="shared" ca="1" si="0"/>
        <v>3.442130156350344E-2</v>
      </c>
      <c r="D50" vm="3">
        <f ca="1"/>
        <v>258.39999999999998</v>
      </c>
      <c r="E50" s="5">
        <f t="shared" ca="1" si="1"/>
        <v>-0.13554658212775381</v>
      </c>
    </row>
    <row r="51" spans="1:5" x14ac:dyDescent="0.4">
      <c r="A51" s="2" vm="4">
        <f ca="1"/>
        <v>43922</v>
      </c>
      <c r="B51" vm="5">
        <f ca="1"/>
        <v>123.7</v>
      </c>
      <c r="C51" s="5">
        <f t="shared" ca="1" si="0"/>
        <v>0.23815050144822464</v>
      </c>
      <c r="D51" vm="6">
        <f ca="1"/>
        <v>291.16000000000003</v>
      </c>
      <c r="E51" s="5">
        <f t="shared" ca="1" si="1"/>
        <v>0.11936417234161045</v>
      </c>
    </row>
    <row r="52" spans="1:5" x14ac:dyDescent="0.4">
      <c r="A52" s="2" vm="7">
        <f ca="1"/>
        <v>43952</v>
      </c>
      <c r="B52" vm="8">
        <f ca="1"/>
        <v>122.1185</v>
      </c>
      <c r="C52" s="5">
        <f t="shared" ca="1" si="0"/>
        <v>-1.2867394607529382E-2</v>
      </c>
      <c r="D52" vm="9">
        <f ca="1"/>
        <v>305.18</v>
      </c>
      <c r="E52" s="5">
        <f t="shared" ca="1" si="1"/>
        <v>4.7028822213532363E-2</v>
      </c>
    </row>
    <row r="53" spans="1:5" x14ac:dyDescent="0.4">
      <c r="A53" s="2" vm="10">
        <f ca="1"/>
        <v>43983</v>
      </c>
      <c r="B53" vm="11">
        <f ca="1"/>
        <v>137.941</v>
      </c>
      <c r="C53" s="5">
        <f t="shared" ca="1" si="0"/>
        <v>0.1218341727147353</v>
      </c>
      <c r="D53" vm="12">
        <f ca="1"/>
        <v>309.69</v>
      </c>
      <c r="E53" s="5">
        <f t="shared" ca="1" si="1"/>
        <v>1.4670030682018788E-2</v>
      </c>
    </row>
    <row r="54" spans="1:5" x14ac:dyDescent="0.4">
      <c r="A54" s="2" vm="13">
        <f ca="1"/>
        <v>44013</v>
      </c>
      <c r="B54" vm="14">
        <f ca="1"/>
        <v>158.23400000000001</v>
      </c>
      <c r="C54" s="5">
        <f t="shared" ca="1" si="0"/>
        <v>0.13724889256191536</v>
      </c>
      <c r="D54" vm="15">
        <f ca="1"/>
        <v>327.82</v>
      </c>
      <c r="E54" s="5">
        <f t="shared" ca="1" si="1"/>
        <v>5.6892880115605553E-2</v>
      </c>
    </row>
    <row r="55" spans="1:5" x14ac:dyDescent="0.4">
      <c r="A55" s="2" vm="16">
        <f ca="1"/>
        <v>44044</v>
      </c>
      <c r="B55" vm="17">
        <f ca="1"/>
        <v>172.548</v>
      </c>
      <c r="C55" s="5">
        <f t="shared" ca="1" si="0"/>
        <v>8.6600508566040818E-2</v>
      </c>
      <c r="D55" vm="18">
        <f ca="1"/>
        <v>350.77</v>
      </c>
      <c r="E55" s="5">
        <f t="shared" ca="1" si="1"/>
        <v>6.7666060765732561E-2</v>
      </c>
    </row>
    <row r="56" spans="1:5" x14ac:dyDescent="0.4">
      <c r="A56" s="2" vm="19">
        <f ca="1"/>
        <v>44075</v>
      </c>
      <c r="B56" vm="20">
        <f ca="1"/>
        <v>157.4365</v>
      </c>
      <c r="C56" s="5">
        <f t="shared" ca="1" si="0"/>
        <v>-9.1653256267823405E-2</v>
      </c>
      <c r="D56" vm="21">
        <f ca="1"/>
        <v>336.06</v>
      </c>
      <c r="E56" s="5">
        <f t="shared" ca="1" si="1"/>
        <v>-4.2841022577150542E-2</v>
      </c>
    </row>
    <row r="57" spans="1:5" x14ac:dyDescent="0.4">
      <c r="A57" s="2" vm="22">
        <f ca="1"/>
        <v>44105</v>
      </c>
      <c r="B57" vm="23">
        <f ca="1"/>
        <v>151.8075</v>
      </c>
      <c r="C57" s="5">
        <f t="shared" ca="1" si="0"/>
        <v>-3.640893151011803E-2</v>
      </c>
      <c r="D57" vm="24">
        <f ca="1"/>
        <v>327.62</v>
      </c>
      <c r="E57" s="5">
        <f t="shared" ca="1" si="1"/>
        <v>-2.5435315273310617E-2</v>
      </c>
    </row>
    <row r="58" spans="1:5" x14ac:dyDescent="0.4">
      <c r="A58" s="2" vm="25">
        <f ca="1"/>
        <v>44136</v>
      </c>
      <c r="B58" vm="26">
        <f ca="1"/>
        <v>158.40199999999999</v>
      </c>
      <c r="C58" s="5">
        <f t="shared" ca="1" si="0"/>
        <v>4.2522834707578269E-2</v>
      </c>
      <c r="D58" vm="27">
        <f ca="1"/>
        <v>363.32</v>
      </c>
      <c r="E58" s="5">
        <f t="shared" ca="1" si="1"/>
        <v>0.10342958845752757</v>
      </c>
    </row>
    <row r="59" spans="1:5" x14ac:dyDescent="0.4">
      <c r="A59" s="2" vm="28">
        <f ca="1"/>
        <v>44166</v>
      </c>
      <c r="B59" vm="29">
        <f ca="1"/>
        <v>162.84649999999999</v>
      </c>
      <c r="C59" s="5">
        <f t="shared" ca="1" si="0"/>
        <v>2.767193375733203E-2</v>
      </c>
      <c r="D59" vm="30">
        <f ca="1"/>
        <v>375.39</v>
      </c>
      <c r="E59" s="5">
        <f t="shared" ca="1" si="1"/>
        <v>3.2681496911060537E-2</v>
      </c>
    </row>
    <row r="60" spans="1:5" x14ac:dyDescent="0.4">
      <c r="A60" s="2" vm="31">
        <f ca="1"/>
        <v>44197</v>
      </c>
      <c r="B60" vm="32">
        <f ca="1"/>
        <v>160.31</v>
      </c>
      <c r="C60" s="5">
        <f t="shared" ca="1" si="0"/>
        <v>-1.5698598618990936E-2</v>
      </c>
      <c r="D60" vm="33">
        <f ca="1"/>
        <v>371.52</v>
      </c>
      <c r="E60" s="5">
        <f t="shared" ca="1" si="1"/>
        <v>-1.0362787035546547E-2</v>
      </c>
    </row>
    <row r="61" spans="1:5" x14ac:dyDescent="0.4">
      <c r="A61" s="2" vm="34">
        <f ca="1"/>
        <v>44228</v>
      </c>
      <c r="B61" vm="35">
        <f ca="1"/>
        <v>154.6465</v>
      </c>
      <c r="C61" s="5">
        <f t="shared" ca="1" si="0"/>
        <v>-3.5967573575716387E-2</v>
      </c>
      <c r="D61" vm="36">
        <f ca="1"/>
        <v>381.77</v>
      </c>
      <c r="E61" s="5">
        <f t="shared" ca="1" si="1"/>
        <v>2.7215634524684042E-2</v>
      </c>
    </row>
    <row r="62" spans="1:5" x14ac:dyDescent="0.4">
      <c r="A62" s="2" vm="37">
        <f ca="1"/>
        <v>44256</v>
      </c>
      <c r="B62" vm="38">
        <f ca="1"/>
        <v>154.70400000000001</v>
      </c>
      <c r="C62" s="5">
        <f t="shared" ca="1" si="0"/>
        <v>3.7174661532602977E-4</v>
      </c>
      <c r="D62" vm="39">
        <f ca="1"/>
        <v>397.82</v>
      </c>
      <c r="E62" s="5">
        <f t="shared" ca="1" si="1"/>
        <v>4.1181308642704105E-2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D1791-32F1-49CF-BD47-8931B49B6557}">
  <dimension ref="A1:H62"/>
  <sheetViews>
    <sheetView workbookViewId="0">
      <selection activeCell="H3" sqref="H3"/>
    </sheetView>
  </sheetViews>
  <sheetFormatPr defaultRowHeight="24" x14ac:dyDescent="0.4"/>
  <cols>
    <col min="8" max="8" width="9.83203125" customWidth="1"/>
  </cols>
  <sheetData>
    <row r="1" spans="1:8" x14ac:dyDescent="0.4">
      <c r="A1" s="4" t="s">
        <v>0</v>
      </c>
      <c r="B1" s="4" t="str">
        <f>H3</f>
        <v>amzn</v>
      </c>
      <c r="C1" s="4"/>
      <c r="D1" s="4" t="s">
        <v>1</v>
      </c>
      <c r="E1" s="4"/>
      <c r="F1" s="4"/>
      <c r="G1" s="4"/>
      <c r="H1" s="1">
        <f ca="1">TODAY()</f>
        <v>45760</v>
      </c>
    </row>
    <row r="2" spans="1:8" ht="24.75" thickBot="1" x14ac:dyDescent="0.45">
      <c r="A2" s="2" cm="1" vm="327">
        <f t="array" aca="1" ref="A2:B62" ca="1">_xlfn.STOCKHISTORY(H3,H4,H5,2,0,0,1)</f>
        <v>42064</v>
      </c>
      <c r="B2" vm="328">
        <f ca="1"/>
        <v>18.605</v>
      </c>
      <c r="D2" cm="1" vm="329">
        <f t="array" aca="1" ref="D2:D62" ca="1">_xlfn.STOCKHISTORY(D1,H4,H5,2,0,1)</f>
        <v>207.83</v>
      </c>
      <c r="G2" s="4"/>
      <c r="H2" s="1"/>
    </row>
    <row r="3" spans="1:8" ht="24.75" thickBot="1" x14ac:dyDescent="0.45">
      <c r="A3" s="2" vm="330">
        <f ca="1"/>
        <v>42095</v>
      </c>
      <c r="B3" vm="331">
        <f ca="1"/>
        <v>21.088999999999999</v>
      </c>
      <c r="C3" s="5">
        <f ca="1">LN(B3/B2)</f>
        <v>0.12532121573104155</v>
      </c>
      <c r="D3" vm="332">
        <f ca="1"/>
        <v>209.85</v>
      </c>
      <c r="E3" s="5">
        <f ca="1">LN(D3/D2)</f>
        <v>9.6725519486180328E-3</v>
      </c>
      <c r="H3" s="7" t="str">
        <f>Today!H3</f>
        <v>amzn</v>
      </c>
    </row>
    <row r="4" spans="1:8" x14ac:dyDescent="0.4">
      <c r="A4" s="2" vm="333">
        <f ca="1"/>
        <v>42125</v>
      </c>
      <c r="B4" vm="334">
        <f ca="1"/>
        <v>21.461500000000001</v>
      </c>
      <c r="C4" s="5">
        <f t="shared" ref="C4:C62" ca="1" si="0">LN(B4/B3)</f>
        <v>1.7509054713900542E-2</v>
      </c>
      <c r="D4" vm="335">
        <f ca="1"/>
        <v>212.58</v>
      </c>
      <c r="E4" s="5">
        <f t="shared" ref="E4:E62" ca="1" si="1">LN(D4/D3)</f>
        <v>1.2925398325835787E-2</v>
      </c>
      <c r="H4" s="1">
        <f ca="1">DATE(YEAR(H5)-5,MONTH(H5),DAY(H5))</f>
        <v>42076</v>
      </c>
    </row>
    <row r="5" spans="1:8" x14ac:dyDescent="0.4">
      <c r="A5" s="2" vm="336">
        <f ca="1"/>
        <v>42156</v>
      </c>
      <c r="B5" vm="337">
        <f ca="1"/>
        <v>21.704499999999999</v>
      </c>
      <c r="C5" s="5">
        <f t="shared" ca="1" si="0"/>
        <v>1.1258980075910722E-2</v>
      </c>
      <c r="D5" vm="338">
        <f ca="1"/>
        <v>207.22</v>
      </c>
      <c r="E5" s="5">
        <f t="shared" ca="1" si="1"/>
        <v>-2.553735728183E-2</v>
      </c>
      <c r="H5" s="1">
        <f ca="1">DATE(YEAR(H1)-5,MONTH(H1)-1,DAY(H1))</f>
        <v>43903</v>
      </c>
    </row>
    <row r="6" spans="1:8" x14ac:dyDescent="0.4">
      <c r="A6" s="2" vm="339">
        <f ca="1"/>
        <v>42186</v>
      </c>
      <c r="B6" vm="340">
        <f ca="1"/>
        <v>26.807500000000001</v>
      </c>
      <c r="C6" s="5">
        <f t="shared" ca="1" si="0"/>
        <v>0.21116208679272519</v>
      </c>
      <c r="D6" vm="341">
        <f ca="1"/>
        <v>211.76</v>
      </c>
      <c r="E6" s="5">
        <f t="shared" ca="1" si="1"/>
        <v>2.1672527095240087E-2</v>
      </c>
    </row>
    <row r="7" spans="1:8" x14ac:dyDescent="0.4">
      <c r="A7" s="2" vm="342">
        <f ca="1"/>
        <v>42217</v>
      </c>
      <c r="B7" vm="343">
        <f ca="1"/>
        <v>25.644500000000001</v>
      </c>
      <c r="C7" s="5">
        <f t="shared" ca="1" si="0"/>
        <v>-4.4352575438968832E-2</v>
      </c>
      <c r="D7" vm="344">
        <f ca="1"/>
        <v>198.75</v>
      </c>
      <c r="E7" s="5">
        <f t="shared" ca="1" si="1"/>
        <v>-6.3405804384404532E-2</v>
      </c>
      <c r="G7" t="s">
        <v>2</v>
      </c>
      <c r="H7" s="6">
        <f ca="1">SLOPE(C3:C62,E3:E62)</f>
        <v>1.1929015141946027</v>
      </c>
    </row>
    <row r="8" spans="1:8" x14ac:dyDescent="0.4">
      <c r="A8" s="2" vm="345">
        <f ca="1"/>
        <v>42248</v>
      </c>
      <c r="B8" vm="346">
        <f ca="1"/>
        <v>25.5945</v>
      </c>
      <c r="C8" s="5">
        <f t="shared" ca="1" si="0"/>
        <v>-1.9516390199026622E-3</v>
      </c>
      <c r="D8" vm="347">
        <f ca="1"/>
        <v>192.71</v>
      </c>
      <c r="E8" s="5">
        <f t="shared" ca="1" si="1"/>
        <v>-3.0861285324611964E-2</v>
      </c>
    </row>
    <row r="9" spans="1:8" x14ac:dyDescent="0.4">
      <c r="A9" s="2" vm="348">
        <f ca="1"/>
        <v>42278</v>
      </c>
      <c r="B9" vm="349">
        <f ca="1"/>
        <v>31.295000000000002</v>
      </c>
      <c r="C9" s="5">
        <f t="shared" ca="1" si="0"/>
        <v>0.20108085572337253</v>
      </c>
      <c r="D9" vm="350">
        <f ca="1"/>
        <v>209.05</v>
      </c>
      <c r="E9" s="5">
        <f t="shared" ca="1" si="1"/>
        <v>8.138698959274486E-2</v>
      </c>
    </row>
    <row r="10" spans="1:8" x14ac:dyDescent="0.4">
      <c r="A10" s="2" vm="351">
        <f ca="1"/>
        <v>42309</v>
      </c>
      <c r="B10" vm="352">
        <f ca="1"/>
        <v>33.24</v>
      </c>
      <c r="C10" s="5">
        <f t="shared" ca="1" si="0"/>
        <v>6.0295629610582657E-2</v>
      </c>
      <c r="D10" vm="353">
        <f ca="1"/>
        <v>209.87</v>
      </c>
      <c r="E10" s="5">
        <f t="shared" ca="1" si="1"/>
        <v>3.9148336067558256E-3</v>
      </c>
    </row>
    <row r="11" spans="1:8" x14ac:dyDescent="0.4">
      <c r="A11" s="2" vm="354">
        <f ca="1"/>
        <v>42339</v>
      </c>
      <c r="B11" vm="355">
        <f ca="1"/>
        <v>33.794499999999999</v>
      </c>
      <c r="C11" s="5">
        <f t="shared" ca="1" si="0"/>
        <v>1.6544097367590709E-2</v>
      </c>
      <c r="D11" vm="356">
        <f ca="1"/>
        <v>204.87</v>
      </c>
      <c r="E11" s="5">
        <f t="shared" ca="1" si="1"/>
        <v>-2.41126597682223E-2</v>
      </c>
    </row>
    <row r="12" spans="1:8" x14ac:dyDescent="0.4">
      <c r="A12" s="2" vm="357">
        <f ca="1"/>
        <v>42370</v>
      </c>
      <c r="B12" vm="358">
        <f ca="1"/>
        <v>29.35</v>
      </c>
      <c r="C12" s="5">
        <f t="shared" ca="1" si="0"/>
        <v>-0.14100552108073278</v>
      </c>
      <c r="D12" vm="359">
        <f ca="1"/>
        <v>194.62</v>
      </c>
      <c r="E12" s="5">
        <f t="shared" ca="1" si="1"/>
        <v>-5.1326692247264633E-2</v>
      </c>
    </row>
    <row r="13" spans="1:8" x14ac:dyDescent="0.4">
      <c r="A13" s="2" vm="360">
        <f ca="1"/>
        <v>42401</v>
      </c>
      <c r="B13" vm="361">
        <f ca="1"/>
        <v>27.626000000000001</v>
      </c>
      <c r="C13" s="5">
        <f t="shared" ca="1" si="0"/>
        <v>-6.0535187996337426E-2</v>
      </c>
      <c r="D13" vm="362">
        <f ca="1"/>
        <v>194.51</v>
      </c>
      <c r="E13" s="5">
        <f t="shared" ca="1" si="1"/>
        <v>-5.6536377524221443E-4</v>
      </c>
    </row>
    <row r="14" spans="1:8" x14ac:dyDescent="0.4">
      <c r="A14" s="2" vm="291">
        <f ca="1"/>
        <v>42430</v>
      </c>
      <c r="B14" vm="292">
        <f ca="1"/>
        <v>29.681999999999999</v>
      </c>
      <c r="C14" s="5">
        <f t="shared" ca="1" si="0"/>
        <v>7.1783443195858387E-2</v>
      </c>
      <c r="D14" vm="293">
        <f ca="1"/>
        <v>206.65</v>
      </c>
      <c r="E14" s="5">
        <f t="shared" ca="1" si="1"/>
        <v>6.054296533914072E-2</v>
      </c>
    </row>
    <row r="15" spans="1:8" x14ac:dyDescent="0.4">
      <c r="A15" s="2" vm="294">
        <f ca="1"/>
        <v>42461</v>
      </c>
      <c r="B15" vm="295">
        <f ca="1"/>
        <v>32.979500000000002</v>
      </c>
      <c r="C15" s="5">
        <f t="shared" ca="1" si="0"/>
        <v>0.10534535483944509</v>
      </c>
      <c r="D15" vm="296">
        <f ca="1"/>
        <v>207.46</v>
      </c>
      <c r="E15" s="5">
        <f t="shared" ca="1" si="1"/>
        <v>3.9120090459407227E-3</v>
      </c>
    </row>
    <row r="16" spans="1:8" x14ac:dyDescent="0.4">
      <c r="A16" s="2" vm="297">
        <f ca="1"/>
        <v>42491</v>
      </c>
      <c r="B16" vm="298">
        <f ca="1"/>
        <v>36.139499999999998</v>
      </c>
      <c r="C16" s="5">
        <f t="shared" ca="1" si="0"/>
        <v>9.1500293669527472E-2</v>
      </c>
      <c r="D16" vm="299">
        <f ca="1"/>
        <v>210.97</v>
      </c>
      <c r="E16" s="5">
        <f t="shared" ca="1" si="1"/>
        <v>1.6777393269049951E-2</v>
      </c>
    </row>
    <row r="17" spans="1:5" x14ac:dyDescent="0.4">
      <c r="A17" s="2" vm="300">
        <f ca="1"/>
        <v>42522</v>
      </c>
      <c r="B17" vm="301">
        <f ca="1"/>
        <v>35.780999999999999</v>
      </c>
      <c r="C17" s="5">
        <f t="shared" ca="1" si="0"/>
        <v>-9.9694237179575613E-3</v>
      </c>
      <c r="D17" vm="302">
        <f ca="1"/>
        <v>210.5</v>
      </c>
      <c r="E17" s="5">
        <f t="shared" ca="1" si="1"/>
        <v>-2.2302901502958355E-3</v>
      </c>
    </row>
    <row r="18" spans="1:5" x14ac:dyDescent="0.4">
      <c r="A18" s="2" vm="303">
        <f ca="1"/>
        <v>42552</v>
      </c>
      <c r="B18" vm="304">
        <f ca="1"/>
        <v>37.9405</v>
      </c>
      <c r="C18" s="5">
        <f t="shared" ca="1" si="0"/>
        <v>5.8602116858603864E-2</v>
      </c>
      <c r="D18" vm="305">
        <f ca="1"/>
        <v>218.37</v>
      </c>
      <c r="E18" s="5">
        <f t="shared" ca="1" si="1"/>
        <v>3.6705218675840173E-2</v>
      </c>
    </row>
    <row r="19" spans="1:5" x14ac:dyDescent="0.4">
      <c r="A19" s="2" vm="306">
        <f ca="1"/>
        <v>42583</v>
      </c>
      <c r="B19" vm="307">
        <f ca="1"/>
        <v>38.457999999999998</v>
      </c>
      <c r="C19" s="5">
        <f t="shared" ca="1" si="0"/>
        <v>1.3547593605149897E-2</v>
      </c>
      <c r="D19" vm="308">
        <f ca="1"/>
        <v>218.65</v>
      </c>
      <c r="E19" s="5">
        <f t="shared" ca="1" si="1"/>
        <v>1.2814060606534648E-3</v>
      </c>
    </row>
    <row r="20" spans="1:5" x14ac:dyDescent="0.4">
      <c r="A20" s="2" vm="309">
        <f ca="1"/>
        <v>42614</v>
      </c>
      <c r="B20" vm="310">
        <f ca="1"/>
        <v>41.865499999999997</v>
      </c>
      <c r="C20" s="5">
        <f t="shared" ca="1" si="0"/>
        <v>8.4895362007283995E-2</v>
      </c>
      <c r="D20" vm="311">
        <f ca="1"/>
        <v>217.56</v>
      </c>
      <c r="E20" s="5">
        <f t="shared" ca="1" si="1"/>
        <v>-4.9976033041696007E-3</v>
      </c>
    </row>
    <row r="21" spans="1:5" x14ac:dyDescent="0.4">
      <c r="A21" s="2" vm="312">
        <f ca="1"/>
        <v>42644</v>
      </c>
      <c r="B21" vm="313">
        <f ca="1"/>
        <v>39.491</v>
      </c>
      <c r="C21" s="5">
        <f t="shared" ca="1" si="0"/>
        <v>-5.8389300891191258E-2</v>
      </c>
      <c r="D21" vm="314">
        <f ca="1"/>
        <v>213.69</v>
      </c>
      <c r="E21" s="5">
        <f t="shared" ca="1" si="1"/>
        <v>-1.794830789638785E-2</v>
      </c>
    </row>
    <row r="22" spans="1:5" x14ac:dyDescent="0.4">
      <c r="A22" s="2" vm="315">
        <f ca="1"/>
        <v>42675</v>
      </c>
      <c r="B22" vm="316">
        <f ca="1"/>
        <v>37.528500000000001</v>
      </c>
      <c r="C22" s="5">
        <f t="shared" ca="1" si="0"/>
        <v>-5.0972153521881065E-2</v>
      </c>
      <c r="D22" vm="317">
        <f ca="1"/>
        <v>221.53</v>
      </c>
      <c r="E22" s="5">
        <f t="shared" ca="1" si="1"/>
        <v>3.6031653836211999E-2</v>
      </c>
    </row>
    <row r="23" spans="1:5" x14ac:dyDescent="0.4">
      <c r="A23" s="2" vm="318">
        <f ca="1"/>
        <v>42705</v>
      </c>
      <c r="B23" vm="319">
        <f ca="1"/>
        <v>37.493499999999997</v>
      </c>
      <c r="C23" s="5">
        <f t="shared" ca="1" si="0"/>
        <v>-9.3305970353376247E-4</v>
      </c>
      <c r="D23" vm="320">
        <f ca="1"/>
        <v>224.99</v>
      </c>
      <c r="E23" s="5">
        <f t="shared" ca="1" si="1"/>
        <v>1.5497936277708037E-2</v>
      </c>
    </row>
    <row r="24" spans="1:5" x14ac:dyDescent="0.4">
      <c r="A24" s="2" vm="321">
        <f ca="1"/>
        <v>42736</v>
      </c>
      <c r="B24" vm="322">
        <f ca="1"/>
        <v>41.173999999999999</v>
      </c>
      <c r="C24" s="5">
        <f t="shared" ca="1" si="0"/>
        <v>9.3639404568043122E-2</v>
      </c>
      <c r="D24" vm="323">
        <f ca="1"/>
        <v>228.93</v>
      </c>
      <c r="E24" s="5">
        <f t="shared" ca="1" si="1"/>
        <v>1.7360323197359383E-2</v>
      </c>
    </row>
    <row r="25" spans="1:5" x14ac:dyDescent="0.4">
      <c r="A25" s="2" vm="324">
        <f ca="1"/>
        <v>42767</v>
      </c>
      <c r="B25" vm="325">
        <f ca="1"/>
        <v>42.252000000000002</v>
      </c>
      <c r="C25" s="5">
        <f t="shared" ca="1" si="0"/>
        <v>2.5844700773799183E-2</v>
      </c>
      <c r="D25" vm="326">
        <f ca="1"/>
        <v>238.03</v>
      </c>
      <c r="E25" s="5">
        <f t="shared" ca="1" si="1"/>
        <v>3.8980436178304601E-2</v>
      </c>
    </row>
    <row r="26" spans="1:5" x14ac:dyDescent="0.4">
      <c r="A26" s="2" vm="255">
        <f ca="1"/>
        <v>42795</v>
      </c>
      <c r="B26" vm="256">
        <f ca="1"/>
        <v>44.326999999999998</v>
      </c>
      <c r="C26" s="5">
        <f t="shared" ca="1" si="0"/>
        <v>4.7942282244817488E-2</v>
      </c>
      <c r="D26" vm="257">
        <f ca="1"/>
        <v>237.27</v>
      </c>
      <c r="E26" s="5">
        <f t="shared" ca="1" si="1"/>
        <v>-3.1979829485205007E-3</v>
      </c>
    </row>
    <row r="27" spans="1:5" x14ac:dyDescent="0.4">
      <c r="A27" s="2" vm="258">
        <f ca="1"/>
        <v>42826</v>
      </c>
      <c r="B27" vm="259">
        <f ca="1"/>
        <v>46.249499999999998</v>
      </c>
      <c r="C27" s="5">
        <f t="shared" ca="1" si="0"/>
        <v>4.2456680883452759E-2</v>
      </c>
      <c r="D27" vm="260">
        <f ca="1"/>
        <v>239.56</v>
      </c>
      <c r="E27" s="5">
        <f t="shared" ca="1" si="1"/>
        <v>9.6051741968259888E-3</v>
      </c>
    </row>
    <row r="28" spans="1:5" x14ac:dyDescent="0.4">
      <c r="A28" s="2" vm="261">
        <f ca="1"/>
        <v>42856</v>
      </c>
      <c r="B28" vm="262">
        <f ca="1"/>
        <v>49.731000000000002</v>
      </c>
      <c r="C28" s="5">
        <f t="shared" ca="1" si="0"/>
        <v>7.2577828021652566E-2</v>
      </c>
      <c r="D28" vm="263">
        <f ca="1"/>
        <v>242.9</v>
      </c>
      <c r="E28" s="5">
        <f t="shared" ca="1" si="1"/>
        <v>1.3845928611865085E-2</v>
      </c>
    </row>
    <row r="29" spans="1:5" x14ac:dyDescent="0.4">
      <c r="A29" s="2" vm="264">
        <f ca="1"/>
        <v>42887</v>
      </c>
      <c r="B29" vm="265">
        <f ca="1"/>
        <v>48.4</v>
      </c>
      <c r="C29" s="5">
        <f t="shared" ca="1" si="0"/>
        <v>-2.7128667388252699E-2</v>
      </c>
      <c r="D29" vm="266">
        <f ca="1"/>
        <v>243.41</v>
      </c>
      <c r="E29" s="5">
        <f t="shared" ca="1" si="1"/>
        <v>2.0974283356963172E-3</v>
      </c>
    </row>
    <row r="30" spans="1:5" x14ac:dyDescent="0.4">
      <c r="A30" s="2" vm="267">
        <f ca="1"/>
        <v>42917</v>
      </c>
      <c r="B30" vm="268">
        <f ca="1"/>
        <v>49.389000000000003</v>
      </c>
      <c r="C30" s="5">
        <f t="shared" ca="1" si="0"/>
        <v>2.0227913611408428E-2</v>
      </c>
      <c r="D30" vm="269">
        <f ca="1"/>
        <v>248.46</v>
      </c>
      <c r="E30" s="5">
        <f t="shared" ca="1" si="1"/>
        <v>2.0534602441707954E-2</v>
      </c>
    </row>
    <row r="31" spans="1:5" x14ac:dyDescent="0.4">
      <c r="A31" s="2" vm="270">
        <f ca="1"/>
        <v>42948</v>
      </c>
      <c r="B31" vm="271">
        <f ca="1"/>
        <v>49.03</v>
      </c>
      <c r="C31" s="5">
        <f t="shared" ca="1" si="0"/>
        <v>-7.2953716708525646E-3</v>
      </c>
      <c r="D31" vm="272">
        <f ca="1"/>
        <v>249.14</v>
      </c>
      <c r="E31" s="5">
        <f t="shared" ca="1" si="1"/>
        <v>2.733120672415591E-3</v>
      </c>
    </row>
    <row r="32" spans="1:5" x14ac:dyDescent="0.4">
      <c r="A32" s="2" vm="273">
        <f ca="1"/>
        <v>42979</v>
      </c>
      <c r="B32" vm="274">
        <f ca="1"/>
        <v>48.067500000000003</v>
      </c>
      <c r="C32" s="5">
        <f t="shared" ca="1" si="0"/>
        <v>-1.9826082598787338E-2</v>
      </c>
      <c r="D32" vm="275">
        <f ca="1"/>
        <v>252.93</v>
      </c>
      <c r="E32" s="5">
        <f t="shared" ca="1" si="1"/>
        <v>1.509778314474752E-2</v>
      </c>
    </row>
    <row r="33" spans="1:5" x14ac:dyDescent="0.4">
      <c r="A33" s="2" vm="276">
        <f ca="1"/>
        <v>43009</v>
      </c>
      <c r="B33" vm="277">
        <f ca="1"/>
        <v>55.264000000000003</v>
      </c>
      <c r="C33" s="5">
        <f t="shared" ca="1" si="0"/>
        <v>0.13951542889991364</v>
      </c>
      <c r="D33" vm="278">
        <f ca="1"/>
        <v>258.81</v>
      </c>
      <c r="E33" s="5">
        <f t="shared" ca="1" si="1"/>
        <v>2.298143115390321E-2</v>
      </c>
    </row>
    <row r="34" spans="1:5" x14ac:dyDescent="0.4">
      <c r="A34" s="2" vm="279">
        <f ca="1"/>
        <v>43040</v>
      </c>
      <c r="B34" vm="280">
        <f ca="1"/>
        <v>58.837499999999999</v>
      </c>
      <c r="C34" s="5">
        <f t="shared" ca="1" si="0"/>
        <v>6.2657704762992497E-2</v>
      </c>
      <c r="D34" vm="281">
        <f ca="1"/>
        <v>266.89</v>
      </c>
      <c r="E34" s="5">
        <f t="shared" ca="1" si="1"/>
        <v>3.0742386735781675E-2</v>
      </c>
    </row>
    <row r="35" spans="1:5" x14ac:dyDescent="0.4">
      <c r="A35" s="2" vm="282">
        <f ca="1"/>
        <v>43070</v>
      </c>
      <c r="B35" vm="283">
        <f ca="1"/>
        <v>58.473500000000001</v>
      </c>
      <c r="C35" s="5">
        <f t="shared" ca="1" si="0"/>
        <v>-6.2057465740648085E-3</v>
      </c>
      <c r="D35" vm="284">
        <f ca="1"/>
        <v>268.85000000000002</v>
      </c>
      <c r="E35" s="5">
        <f t="shared" ca="1" si="1"/>
        <v>7.3170147633082674E-3</v>
      </c>
    </row>
    <row r="36" spans="1:5" x14ac:dyDescent="0.4">
      <c r="A36" s="2" vm="285">
        <f ca="1"/>
        <v>43101</v>
      </c>
      <c r="B36" vm="286">
        <f ca="1"/>
        <v>72.544499999999999</v>
      </c>
      <c r="C36" s="5">
        <f t="shared" ca="1" si="0"/>
        <v>0.21562650651693968</v>
      </c>
      <c r="D36" vm="287">
        <f ca="1"/>
        <v>284.14999999999998</v>
      </c>
      <c r="E36" s="5">
        <f t="shared" ca="1" si="1"/>
        <v>5.5348664487443147E-2</v>
      </c>
    </row>
    <row r="37" spans="1:5" x14ac:dyDescent="0.4">
      <c r="A37" s="2" vm="288">
        <f ca="1"/>
        <v>43132</v>
      </c>
      <c r="B37" vm="289">
        <f ca="1"/>
        <v>75.622500000000002</v>
      </c>
      <c r="C37" s="5">
        <f t="shared" ca="1" si="0"/>
        <v>4.1553691283207607E-2</v>
      </c>
      <c r="D37" vm="290">
        <f ca="1"/>
        <v>273.33999999999997</v>
      </c>
      <c r="E37" s="5">
        <f t="shared" ca="1" si="1"/>
        <v>-3.8785826206476116E-2</v>
      </c>
    </row>
    <row r="38" spans="1:5" x14ac:dyDescent="0.4">
      <c r="A38" s="2" vm="219">
        <f ca="1"/>
        <v>43160</v>
      </c>
      <c r="B38" vm="220">
        <f ca="1"/>
        <v>72.367000000000004</v>
      </c>
      <c r="C38" s="5">
        <f t="shared" ca="1" si="0"/>
        <v>-4.4003463575544112E-2</v>
      </c>
      <c r="D38" vm="221">
        <f ca="1"/>
        <v>265.37</v>
      </c>
      <c r="E38" s="5">
        <f t="shared" ca="1" si="1"/>
        <v>-2.9591362953097496E-2</v>
      </c>
    </row>
    <row r="39" spans="1:5" x14ac:dyDescent="0.4">
      <c r="A39" s="2" vm="222">
        <f ca="1"/>
        <v>43191</v>
      </c>
      <c r="B39" vm="223">
        <f ca="1"/>
        <v>78.3065</v>
      </c>
      <c r="C39" s="5">
        <f t="shared" ca="1" si="0"/>
        <v>7.8880219222014339E-2</v>
      </c>
      <c r="D39" vm="224">
        <f ca="1"/>
        <v>266.31</v>
      </c>
      <c r="E39" s="5">
        <f t="shared" ca="1" si="1"/>
        <v>3.535965164780957E-3</v>
      </c>
    </row>
    <row r="40" spans="1:5" x14ac:dyDescent="0.4">
      <c r="A40" s="2" vm="225">
        <f ca="1"/>
        <v>43221</v>
      </c>
      <c r="B40" vm="226">
        <f ca="1"/>
        <v>81.480999999999995</v>
      </c>
      <c r="C40" s="5">
        <f t="shared" ca="1" si="0"/>
        <v>3.9739250633896911E-2</v>
      </c>
      <c r="D40" vm="227">
        <f ca="1"/>
        <v>272.73</v>
      </c>
      <c r="E40" s="5">
        <f t="shared" ca="1" si="1"/>
        <v>2.3821251053538859E-2</v>
      </c>
    </row>
    <row r="41" spans="1:5" x14ac:dyDescent="0.4">
      <c r="A41" s="2" vm="228">
        <f ca="1"/>
        <v>43252</v>
      </c>
      <c r="B41" vm="229">
        <f ca="1"/>
        <v>84.99</v>
      </c>
      <c r="C41" s="5">
        <f t="shared" ca="1" si="0"/>
        <v>4.2163738276824618E-2</v>
      </c>
      <c r="D41" vm="230">
        <f ca="1"/>
        <v>273.05</v>
      </c>
      <c r="E41" s="5">
        <f t="shared" ca="1" si="1"/>
        <v>1.1726337962861325E-3</v>
      </c>
    </row>
    <row r="42" spans="1:5" x14ac:dyDescent="0.4">
      <c r="A42" s="2" vm="231">
        <f ca="1"/>
        <v>43282</v>
      </c>
      <c r="B42" vm="232">
        <f ca="1"/>
        <v>88.872</v>
      </c>
      <c r="C42" s="5">
        <f t="shared" ca="1" si="0"/>
        <v>4.4663529768886545E-2</v>
      </c>
      <c r="D42" vm="233">
        <f ca="1"/>
        <v>283.27999999999997</v>
      </c>
      <c r="E42" s="5">
        <f t="shared" ca="1" si="1"/>
        <v>3.6780879205485471E-2</v>
      </c>
    </row>
    <row r="43" spans="1:5" x14ac:dyDescent="0.4">
      <c r="A43" s="2" vm="234">
        <f ca="1"/>
        <v>43313</v>
      </c>
      <c r="B43" vm="235">
        <f ca="1"/>
        <v>100.63549999999999</v>
      </c>
      <c r="C43" s="5">
        <f t="shared" ca="1" si="0"/>
        <v>0.12430794584153733</v>
      </c>
      <c r="D43" vm="236">
        <f ca="1"/>
        <v>292.44</v>
      </c>
      <c r="E43" s="5">
        <f t="shared" ca="1" si="1"/>
        <v>3.1823709621466953E-2</v>
      </c>
    </row>
    <row r="44" spans="1:5" x14ac:dyDescent="0.4">
      <c r="A44" s="2" vm="237">
        <f ca="1"/>
        <v>43344</v>
      </c>
      <c r="B44" vm="238">
        <f ca="1"/>
        <v>100.15</v>
      </c>
      <c r="C44" s="5">
        <f t="shared" ca="1" si="0"/>
        <v>-4.8360160091312897E-3</v>
      </c>
      <c r="D44" vm="239">
        <f ca="1"/>
        <v>292.73</v>
      </c>
      <c r="E44" s="5">
        <f t="shared" ca="1" si="1"/>
        <v>9.9116504175392173E-4</v>
      </c>
    </row>
    <row r="45" spans="1:5" x14ac:dyDescent="0.4">
      <c r="A45" s="2" vm="240">
        <f ca="1"/>
        <v>43374</v>
      </c>
      <c r="B45" vm="241">
        <f ca="1"/>
        <v>79.900499999999994</v>
      </c>
      <c r="C45" s="5">
        <f t="shared" ca="1" si="0"/>
        <v>-0.22588695153690058</v>
      </c>
      <c r="D45" vm="242">
        <f ca="1"/>
        <v>272.76</v>
      </c>
      <c r="E45" s="5">
        <f t="shared" ca="1" si="1"/>
        <v>-7.0658394814416853E-2</v>
      </c>
    </row>
    <row r="46" spans="1:5" x14ac:dyDescent="0.4">
      <c r="A46" s="2" vm="243">
        <f ca="1"/>
        <v>43405</v>
      </c>
      <c r="B46" vm="244">
        <f ca="1"/>
        <v>84.508499999999998</v>
      </c>
      <c r="C46" s="5">
        <f t="shared" ca="1" si="0"/>
        <v>5.6070010445170376E-2</v>
      </c>
      <c r="D46" vm="245">
        <f ca="1"/>
        <v>278</v>
      </c>
      <c r="E46" s="5">
        <f t="shared" ca="1" si="1"/>
        <v>1.9028826038184989E-2</v>
      </c>
    </row>
    <row r="47" spans="1:5" x14ac:dyDescent="0.4">
      <c r="A47" s="2" vm="246">
        <f ca="1"/>
        <v>43435</v>
      </c>
      <c r="B47" vm="247">
        <f ca="1"/>
        <v>75.098500000000001</v>
      </c>
      <c r="C47" s="5">
        <f t="shared" ca="1" si="0"/>
        <v>-0.11805153581831997</v>
      </c>
      <c r="D47" vm="248">
        <f ca="1"/>
        <v>251.61</v>
      </c>
      <c r="E47" s="5">
        <f t="shared" ca="1" si="1"/>
        <v>-9.9740844026207226E-2</v>
      </c>
    </row>
    <row r="48" spans="1:5" x14ac:dyDescent="0.4">
      <c r="A48" s="2" vm="249">
        <f ca="1"/>
        <v>43466</v>
      </c>
      <c r="B48" vm="250">
        <f ca="1"/>
        <v>85.936499999999995</v>
      </c>
      <c r="C48" s="5">
        <f t="shared" ca="1" si="0"/>
        <v>0.13480806622777378</v>
      </c>
      <c r="D48" vm="251">
        <f ca="1"/>
        <v>271.55</v>
      </c>
      <c r="E48" s="5">
        <f t="shared" ca="1" si="1"/>
        <v>7.626601481642438E-2</v>
      </c>
    </row>
    <row r="49" spans="1:5" x14ac:dyDescent="0.4">
      <c r="A49" s="2" vm="252">
        <f ca="1"/>
        <v>43497</v>
      </c>
      <c r="B49" vm="253">
        <f ca="1"/>
        <v>81.991500000000002</v>
      </c>
      <c r="C49" s="5">
        <f t="shared" ca="1" si="0"/>
        <v>-4.6993068074800637E-2</v>
      </c>
      <c r="D49" vm="254">
        <f ca="1"/>
        <v>280.32</v>
      </c>
      <c r="E49" s="5">
        <f t="shared" ca="1" si="1"/>
        <v>3.1785523267172343E-2</v>
      </c>
    </row>
    <row r="50" spans="1:5" x14ac:dyDescent="0.4">
      <c r="A50" s="2" vm="184">
        <f ca="1"/>
        <v>43525</v>
      </c>
      <c r="B50" vm="185">
        <f ca="1"/>
        <v>89.037499999999994</v>
      </c>
      <c r="C50" s="5">
        <f t="shared" ca="1" si="0"/>
        <v>8.2442045949721793E-2</v>
      </c>
      <c r="D50" vm="186">
        <f ca="1"/>
        <v>284.56</v>
      </c>
      <c r="E50" s="5">
        <f t="shared" ca="1" si="1"/>
        <v>1.5012319892173082E-2</v>
      </c>
    </row>
    <row r="51" spans="1:5" x14ac:dyDescent="0.4">
      <c r="A51" s="2" vm="187">
        <f ca="1"/>
        <v>43556</v>
      </c>
      <c r="B51" vm="188">
        <f ca="1"/>
        <v>96.325999999999993</v>
      </c>
      <c r="C51" s="5">
        <f t="shared" ca="1" si="0"/>
        <v>7.8680642674754289E-2</v>
      </c>
      <c r="D51" vm="189">
        <f ca="1"/>
        <v>295.94</v>
      </c>
      <c r="E51" s="5">
        <f t="shared" ca="1" si="1"/>
        <v>3.921260343418833E-2</v>
      </c>
    </row>
    <row r="52" spans="1:5" x14ac:dyDescent="0.4">
      <c r="A52" s="2" vm="190">
        <f ca="1"/>
        <v>43586</v>
      </c>
      <c r="B52" vm="191">
        <f ca="1"/>
        <v>88.753500000000003</v>
      </c>
      <c r="C52" s="5">
        <f t="shared" ca="1" si="0"/>
        <v>-8.1875407781585974E-2</v>
      </c>
      <c r="D52" vm="192">
        <f ca="1"/>
        <v>277.3</v>
      </c>
      <c r="E52" s="5">
        <f t="shared" ca="1" si="1"/>
        <v>-6.5056778452655756E-2</v>
      </c>
    </row>
    <row r="53" spans="1:5" x14ac:dyDescent="0.4">
      <c r="A53" s="2" vm="193">
        <f ca="1"/>
        <v>43617</v>
      </c>
      <c r="B53" vm="194">
        <f ca="1"/>
        <v>94.6815</v>
      </c>
      <c r="C53" s="5">
        <f t="shared" ca="1" si="0"/>
        <v>6.4655763161683061E-2</v>
      </c>
      <c r="D53" vm="195">
        <f ca="1"/>
        <v>294.75</v>
      </c>
      <c r="E53" s="5">
        <f t="shared" ca="1" si="1"/>
        <v>6.1027586795747955E-2</v>
      </c>
    </row>
    <row r="54" spans="1:5" x14ac:dyDescent="0.4">
      <c r="A54" s="2" vm="196">
        <f ca="1"/>
        <v>43647</v>
      </c>
      <c r="B54" vm="197">
        <f ca="1"/>
        <v>93.338999999999999</v>
      </c>
      <c r="C54" s="5">
        <f t="shared" ca="1" si="0"/>
        <v>-1.4280600415506984E-2</v>
      </c>
      <c r="D54" vm="198">
        <f ca="1"/>
        <v>299.23</v>
      </c>
      <c r="E54" s="5">
        <f t="shared" ca="1" si="1"/>
        <v>1.5084969036083336E-2</v>
      </c>
    </row>
    <row r="55" spans="1:5" x14ac:dyDescent="0.4">
      <c r="A55" s="2" vm="199">
        <f ca="1"/>
        <v>43678</v>
      </c>
      <c r="B55" vm="200">
        <f ca="1"/>
        <v>88.814499999999995</v>
      </c>
      <c r="C55" s="5">
        <f t="shared" ca="1" si="0"/>
        <v>-4.9688101987485446E-2</v>
      </c>
      <c r="D55" vm="201">
        <f ca="1"/>
        <v>294.27</v>
      </c>
      <c r="E55" s="5">
        <f t="shared" ca="1" si="1"/>
        <v>-1.6714795209229704E-2</v>
      </c>
    </row>
    <row r="56" spans="1:5" x14ac:dyDescent="0.4">
      <c r="A56" s="2" vm="202">
        <f ca="1"/>
        <v>43709</v>
      </c>
      <c r="B56" vm="203">
        <f ca="1"/>
        <v>86.795500000000004</v>
      </c>
      <c r="C56" s="5">
        <f t="shared" ca="1" si="0"/>
        <v>-2.2995147951910266E-2</v>
      </c>
      <c r="D56" vm="204">
        <f ca="1"/>
        <v>298.52</v>
      </c>
      <c r="E56" s="5">
        <f t="shared" ca="1" si="1"/>
        <v>1.4339219018852668E-2</v>
      </c>
    </row>
    <row r="57" spans="1:5" x14ac:dyDescent="0.4">
      <c r="A57" s="2" vm="205">
        <f ca="1"/>
        <v>43739</v>
      </c>
      <c r="B57" vm="206">
        <f ca="1"/>
        <v>88.832999999999998</v>
      </c>
      <c r="C57" s="5">
        <f t="shared" ca="1" si="0"/>
        <v>2.3203425581112831E-2</v>
      </c>
      <c r="D57" vm="207">
        <f ca="1"/>
        <v>304.97000000000003</v>
      </c>
      <c r="E57" s="5">
        <f t="shared" ca="1" si="1"/>
        <v>2.137647885076082E-2</v>
      </c>
    </row>
    <row r="58" spans="1:5" x14ac:dyDescent="0.4">
      <c r="A58" s="2" vm="208">
        <f ca="1"/>
        <v>43770</v>
      </c>
      <c r="B58" vm="209">
        <f ca="1"/>
        <v>90.04</v>
      </c>
      <c r="C58" s="5">
        <f t="shared" ca="1" si="0"/>
        <v>1.3495813452997779E-2</v>
      </c>
      <c r="D58" vm="210">
        <f ca="1"/>
        <v>316.06</v>
      </c>
      <c r="E58" s="5">
        <f t="shared" ca="1" si="1"/>
        <v>3.5718657867010194E-2</v>
      </c>
    </row>
    <row r="59" spans="1:5" x14ac:dyDescent="0.4">
      <c r="A59" s="2" vm="211">
        <f ca="1"/>
        <v>43800</v>
      </c>
      <c r="B59" vm="212">
        <f ca="1"/>
        <v>92.391999999999996</v>
      </c>
      <c r="C59" s="5">
        <f t="shared" ca="1" si="0"/>
        <v>2.5786378774254749E-2</v>
      </c>
      <c r="D59" vm="213">
        <f ca="1"/>
        <v>323.24</v>
      </c>
      <c r="E59" s="5">
        <f t="shared" ca="1" si="1"/>
        <v>2.2463012384289299E-2</v>
      </c>
    </row>
    <row r="60" spans="1:5" x14ac:dyDescent="0.4">
      <c r="A60" s="2" vm="214">
        <f ca="1"/>
        <v>43831</v>
      </c>
      <c r="B60" vm="215">
        <f ca="1"/>
        <v>100.43600000000001</v>
      </c>
      <c r="C60" s="5">
        <f t="shared" ca="1" si="0"/>
        <v>8.3480313912563137E-2</v>
      </c>
      <c r="D60" vm="213">
        <f ca="1"/>
        <v>323.24</v>
      </c>
      <c r="E60" s="5">
        <f t="shared" ca="1" si="1"/>
        <v>0</v>
      </c>
    </row>
    <row r="61" spans="1:5" x14ac:dyDescent="0.4">
      <c r="A61" s="2" vm="216">
        <f ca="1"/>
        <v>43862</v>
      </c>
      <c r="B61" vm="217">
        <f ca="1"/>
        <v>94.1875</v>
      </c>
      <c r="C61" s="5">
        <f t="shared" ca="1" si="0"/>
        <v>-6.4233232338635274E-2</v>
      </c>
      <c r="D61" vm="218">
        <f ca="1"/>
        <v>295.91000000000003</v>
      </c>
      <c r="E61" s="5">
        <f t="shared" ca="1" si="1"/>
        <v>-8.8339727329046339E-2</v>
      </c>
    </row>
    <row r="62" spans="1:5" x14ac:dyDescent="0.4">
      <c r="A62" s="2" vm="1">
        <f ca="1"/>
        <v>43891</v>
      </c>
      <c r="B62" vm="2">
        <f ca="1"/>
        <v>97.486000000000004</v>
      </c>
      <c r="C62" s="5">
        <f t="shared" ca="1" si="0"/>
        <v>3.442130156350344E-2</v>
      </c>
      <c r="D62" vm="3">
        <f ca="1"/>
        <v>258.39999999999998</v>
      </c>
      <c r="E62" s="5">
        <f t="shared" ca="1" si="1"/>
        <v>-0.13554658212775381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A7431-E646-49AB-B97D-8DC2CC45F6D4}">
  <dimension ref="A1:H62"/>
  <sheetViews>
    <sheetView workbookViewId="0">
      <selection activeCell="H3" sqref="H3"/>
    </sheetView>
  </sheetViews>
  <sheetFormatPr defaultRowHeight="24" x14ac:dyDescent="0.4"/>
  <cols>
    <col min="8" max="8" width="9.6640625" customWidth="1"/>
  </cols>
  <sheetData>
    <row r="1" spans="1:8" x14ac:dyDescent="0.4">
      <c r="A1" s="4" t="s">
        <v>0</v>
      </c>
      <c r="B1" s="4" t="str">
        <f>H3</f>
        <v>amzn</v>
      </c>
      <c r="C1" s="4"/>
      <c r="D1" s="4" t="s">
        <v>1</v>
      </c>
      <c r="E1" s="4"/>
      <c r="F1" s="4"/>
      <c r="G1" s="4"/>
      <c r="H1" s="1">
        <f ca="1">TODAY()</f>
        <v>45760</v>
      </c>
    </row>
    <row r="2" spans="1:8" ht="24.75" thickBot="1" x14ac:dyDescent="0.45">
      <c r="A2" s="2" cm="1" vm="363">
        <f t="array" aca="1" ref="A2:B62" ca="1">_xlfn.STOCKHISTORY(H3,H4,H5,2,0,0,1)</f>
        <v>41699</v>
      </c>
      <c r="B2" vm="364">
        <f ca="1"/>
        <v>16.818300000000001</v>
      </c>
      <c r="D2" cm="1" vm="365">
        <f t="array" aca="1" ref="D2:D62" ca="1">_xlfn.STOCKHISTORY(D1,H4,H5,2,0,1)</f>
        <v>188.14</v>
      </c>
      <c r="G2" s="4"/>
      <c r="H2" s="1"/>
    </row>
    <row r="3" spans="1:8" ht="24.75" thickBot="1" x14ac:dyDescent="0.45">
      <c r="A3" s="2" vm="366">
        <f ca="1"/>
        <v>41730</v>
      </c>
      <c r="B3" vm="367">
        <f ca="1"/>
        <v>15.2065</v>
      </c>
      <c r="C3" s="5">
        <f ca="1">LN(B3/B2)</f>
        <v>-0.10074461125943901</v>
      </c>
      <c r="D3" vm="368">
        <f ca="1"/>
        <v>189.54</v>
      </c>
      <c r="E3" s="5">
        <f ca="1">LN(D3/D2)</f>
        <v>7.4137174982435829E-3</v>
      </c>
      <c r="H3" s="7" t="str">
        <f>Today!H3</f>
        <v>amzn</v>
      </c>
    </row>
    <row r="4" spans="1:8" x14ac:dyDescent="0.4">
      <c r="A4" s="2" vm="369">
        <f ca="1"/>
        <v>41760</v>
      </c>
      <c r="B4" vm="370">
        <f ca="1"/>
        <v>15.6275</v>
      </c>
      <c r="C4" s="5">
        <f t="shared" ref="C4:C62" ca="1" si="0">LN(B4/B3)</f>
        <v>2.7309214800977481E-2</v>
      </c>
      <c r="D4" vm="371">
        <f ca="1"/>
        <v>193.87</v>
      </c>
      <c r="E4" s="5">
        <f t="shared" ref="E4:E62" ca="1" si="1">LN(D4/D3)</f>
        <v>2.2587747309067298E-2</v>
      </c>
      <c r="H4" s="1">
        <f ca="1">DATE(YEAR(H5)-5,MONTH(H5),DAY(H5))</f>
        <v>41711</v>
      </c>
    </row>
    <row r="5" spans="1:8" x14ac:dyDescent="0.4">
      <c r="A5" s="2" vm="372">
        <f ca="1"/>
        <v>41791</v>
      </c>
      <c r="B5" vm="373">
        <f ca="1"/>
        <v>16.239000000000001</v>
      </c>
      <c r="C5" s="5">
        <f t="shared" ca="1" si="0"/>
        <v>3.8383573659120207E-2</v>
      </c>
      <c r="D5" vm="374">
        <f ca="1"/>
        <v>197</v>
      </c>
      <c r="E5" s="5">
        <f t="shared" ca="1" si="1"/>
        <v>1.6015897386872282E-2</v>
      </c>
      <c r="H5" s="1">
        <f ca="1">DATE(YEAR(H1)-6,MONTH(H1)-1,DAY(H1))</f>
        <v>43537</v>
      </c>
    </row>
    <row r="6" spans="1:8" x14ac:dyDescent="0.4">
      <c r="A6" s="2" vm="375">
        <f ca="1"/>
        <v>41821</v>
      </c>
      <c r="B6" vm="376">
        <f ca="1"/>
        <v>15.6495</v>
      </c>
      <c r="C6" s="5">
        <f t="shared" ca="1" si="0"/>
        <v>-3.6976788888953949E-2</v>
      </c>
      <c r="D6" vm="377">
        <f ca="1"/>
        <v>194.25</v>
      </c>
      <c r="E6" s="5">
        <f t="shared" ca="1" si="1"/>
        <v>-1.4057739490231699E-2</v>
      </c>
    </row>
    <row r="7" spans="1:8" x14ac:dyDescent="0.4">
      <c r="A7" s="2" vm="378">
        <f ca="1"/>
        <v>41852</v>
      </c>
      <c r="B7" vm="379">
        <f ca="1"/>
        <v>16.952000000000002</v>
      </c>
      <c r="C7" s="5">
        <f t="shared" ca="1" si="0"/>
        <v>7.9946853372001331E-2</v>
      </c>
      <c r="D7" vm="380">
        <f ca="1"/>
        <v>201.96</v>
      </c>
      <c r="E7" s="5">
        <f t="shared" ca="1" si="1"/>
        <v>3.8923668742958259E-2</v>
      </c>
      <c r="G7" t="s">
        <v>2</v>
      </c>
      <c r="H7" s="6">
        <f ca="1">SLOPE(C3:C62,E3:E62)</f>
        <v>1.5870178398638566</v>
      </c>
    </row>
    <row r="8" spans="1:8" x14ac:dyDescent="0.4">
      <c r="A8" s="2" vm="381">
        <f ca="1"/>
        <v>41883</v>
      </c>
      <c r="B8" vm="382">
        <f ca="1"/>
        <v>16.122</v>
      </c>
      <c r="C8" s="5">
        <f t="shared" ca="1" si="0"/>
        <v>-5.0201022104588849E-2</v>
      </c>
      <c r="D8" vm="383">
        <f ca="1"/>
        <v>198.26</v>
      </c>
      <c r="E8" s="5">
        <f t="shared" ca="1" si="1"/>
        <v>-1.8490357385963621E-2</v>
      </c>
    </row>
    <row r="9" spans="1:8" x14ac:dyDescent="0.4">
      <c r="A9" s="2" vm="384">
        <f ca="1"/>
        <v>41913</v>
      </c>
      <c r="B9" vm="385">
        <f ca="1"/>
        <v>15.273</v>
      </c>
      <c r="C9" s="5">
        <f t="shared" ca="1" si="0"/>
        <v>-5.4098235273100502E-2</v>
      </c>
      <c r="D9" vm="386">
        <f ca="1"/>
        <v>202.99</v>
      </c>
      <c r="E9" s="5">
        <f t="shared" ca="1" si="1"/>
        <v>2.357741613992512E-2</v>
      </c>
    </row>
    <row r="10" spans="1:8" x14ac:dyDescent="0.4">
      <c r="A10" s="2" vm="387">
        <f ca="1"/>
        <v>41944</v>
      </c>
      <c r="B10" vm="388">
        <f ca="1"/>
        <v>16.931999999999999</v>
      </c>
      <c r="C10" s="5">
        <f t="shared" ca="1" si="0"/>
        <v>0.10311875907036849</v>
      </c>
      <c r="D10" vm="389">
        <f ca="1"/>
        <v>208.58</v>
      </c>
      <c r="E10" s="5">
        <f t="shared" ca="1" si="1"/>
        <v>2.716594394839035E-2</v>
      </c>
    </row>
    <row r="11" spans="1:8" x14ac:dyDescent="0.4">
      <c r="A11" s="2" vm="390">
        <f ca="1"/>
        <v>41974</v>
      </c>
      <c r="B11" vm="391">
        <f ca="1"/>
        <v>15.5175</v>
      </c>
      <c r="C11" s="5">
        <f t="shared" ca="1" si="0"/>
        <v>-8.7236903353006476E-2</v>
      </c>
      <c r="D11" vm="392">
        <f ca="1"/>
        <v>206.87</v>
      </c>
      <c r="E11" s="5">
        <f t="shared" ca="1" si="1"/>
        <v>-8.2320840381089368E-3</v>
      </c>
    </row>
    <row r="12" spans="1:8" x14ac:dyDescent="0.4">
      <c r="A12" s="2" vm="393">
        <f ca="1"/>
        <v>42005</v>
      </c>
      <c r="B12" vm="394">
        <f ca="1"/>
        <v>17.726500000000001</v>
      </c>
      <c r="C12" s="5">
        <f t="shared" ca="1" si="0"/>
        <v>0.13309227576605537</v>
      </c>
      <c r="D12" vm="395">
        <f ca="1"/>
        <v>200.87</v>
      </c>
      <c r="E12" s="5">
        <f t="shared" ca="1" si="1"/>
        <v>-2.9432644008501086E-2</v>
      </c>
    </row>
    <row r="13" spans="1:8" x14ac:dyDescent="0.4">
      <c r="A13" s="2" vm="396">
        <f ca="1"/>
        <v>42036</v>
      </c>
      <c r="B13" vm="397">
        <f ca="1"/>
        <v>19.007999999999999</v>
      </c>
      <c r="C13" s="5">
        <f t="shared" ca="1" si="0"/>
        <v>6.9799248108508308E-2</v>
      </c>
      <c r="D13" vm="398">
        <f ca="1"/>
        <v>212.21</v>
      </c>
      <c r="E13" s="5">
        <f t="shared" ca="1" si="1"/>
        <v>5.491841777650161E-2</v>
      </c>
    </row>
    <row r="14" spans="1:8" x14ac:dyDescent="0.4">
      <c r="A14" s="2" vm="327">
        <f ca="1"/>
        <v>42064</v>
      </c>
      <c r="B14" vm="328">
        <f ca="1"/>
        <v>18.605</v>
      </c>
      <c r="C14" s="5">
        <f t="shared" ca="1" si="0"/>
        <v>-2.1429581381648539E-2</v>
      </c>
      <c r="D14" vm="329">
        <f ca="1"/>
        <v>207.83</v>
      </c>
      <c r="E14" s="5">
        <f t="shared" ca="1" si="1"/>
        <v>-2.0855912591976517E-2</v>
      </c>
    </row>
    <row r="15" spans="1:8" x14ac:dyDescent="0.4">
      <c r="A15" s="2" vm="330">
        <f ca="1"/>
        <v>42095</v>
      </c>
      <c r="B15" vm="331">
        <f ca="1"/>
        <v>21.088999999999999</v>
      </c>
      <c r="C15" s="5">
        <f t="shared" ca="1" si="0"/>
        <v>0.12532121573104155</v>
      </c>
      <c r="D15" vm="332">
        <f ca="1"/>
        <v>209.85</v>
      </c>
      <c r="E15" s="5">
        <f t="shared" ca="1" si="1"/>
        <v>9.6725519486180328E-3</v>
      </c>
    </row>
    <row r="16" spans="1:8" x14ac:dyDescent="0.4">
      <c r="A16" s="2" vm="333">
        <f ca="1"/>
        <v>42125</v>
      </c>
      <c r="B16" vm="334">
        <f ca="1"/>
        <v>21.461500000000001</v>
      </c>
      <c r="C16" s="5">
        <f t="shared" ca="1" si="0"/>
        <v>1.7509054713900542E-2</v>
      </c>
      <c r="D16" vm="335">
        <f ca="1"/>
        <v>212.58</v>
      </c>
      <c r="E16" s="5">
        <f t="shared" ca="1" si="1"/>
        <v>1.2925398325835787E-2</v>
      </c>
    </row>
    <row r="17" spans="1:5" x14ac:dyDescent="0.4">
      <c r="A17" s="2" vm="336">
        <f ca="1"/>
        <v>42156</v>
      </c>
      <c r="B17" vm="337">
        <f ca="1"/>
        <v>21.704499999999999</v>
      </c>
      <c r="C17" s="5">
        <f t="shared" ca="1" si="0"/>
        <v>1.1258980075910722E-2</v>
      </c>
      <c r="D17" vm="338">
        <f ca="1"/>
        <v>207.22</v>
      </c>
      <c r="E17" s="5">
        <f t="shared" ca="1" si="1"/>
        <v>-2.553735728183E-2</v>
      </c>
    </row>
    <row r="18" spans="1:5" x14ac:dyDescent="0.4">
      <c r="A18" s="2" vm="339">
        <f ca="1"/>
        <v>42186</v>
      </c>
      <c r="B18" vm="340">
        <f ca="1"/>
        <v>26.807500000000001</v>
      </c>
      <c r="C18" s="5">
        <f t="shared" ca="1" si="0"/>
        <v>0.21116208679272519</v>
      </c>
      <c r="D18" vm="341">
        <f ca="1"/>
        <v>211.76</v>
      </c>
      <c r="E18" s="5">
        <f t="shared" ca="1" si="1"/>
        <v>2.1672527095240087E-2</v>
      </c>
    </row>
    <row r="19" spans="1:5" x14ac:dyDescent="0.4">
      <c r="A19" s="2" vm="342">
        <f ca="1"/>
        <v>42217</v>
      </c>
      <c r="B19" vm="343">
        <f ca="1"/>
        <v>25.644500000000001</v>
      </c>
      <c r="C19" s="5">
        <f t="shared" ca="1" si="0"/>
        <v>-4.4352575438968832E-2</v>
      </c>
      <c r="D19" vm="344">
        <f ca="1"/>
        <v>198.75</v>
      </c>
      <c r="E19" s="5">
        <f t="shared" ca="1" si="1"/>
        <v>-6.3405804384404532E-2</v>
      </c>
    </row>
    <row r="20" spans="1:5" x14ac:dyDescent="0.4">
      <c r="A20" s="2" vm="345">
        <f ca="1"/>
        <v>42248</v>
      </c>
      <c r="B20" vm="346">
        <f ca="1"/>
        <v>25.5945</v>
      </c>
      <c r="C20" s="5">
        <f t="shared" ca="1" si="0"/>
        <v>-1.9516390199026622E-3</v>
      </c>
      <c r="D20" vm="347">
        <f ca="1"/>
        <v>192.71</v>
      </c>
      <c r="E20" s="5">
        <f t="shared" ca="1" si="1"/>
        <v>-3.0861285324611964E-2</v>
      </c>
    </row>
    <row r="21" spans="1:5" x14ac:dyDescent="0.4">
      <c r="A21" s="2" vm="348">
        <f ca="1"/>
        <v>42278</v>
      </c>
      <c r="B21" vm="349">
        <f ca="1"/>
        <v>31.295000000000002</v>
      </c>
      <c r="C21" s="5">
        <f t="shared" ca="1" si="0"/>
        <v>0.20108085572337253</v>
      </c>
      <c r="D21" vm="350">
        <f ca="1"/>
        <v>209.05</v>
      </c>
      <c r="E21" s="5">
        <f t="shared" ca="1" si="1"/>
        <v>8.138698959274486E-2</v>
      </c>
    </row>
    <row r="22" spans="1:5" x14ac:dyDescent="0.4">
      <c r="A22" s="2" vm="351">
        <f ca="1"/>
        <v>42309</v>
      </c>
      <c r="B22" vm="352">
        <f ca="1"/>
        <v>33.24</v>
      </c>
      <c r="C22" s="5">
        <f t="shared" ca="1" si="0"/>
        <v>6.0295629610582657E-2</v>
      </c>
      <c r="D22" vm="353">
        <f ca="1"/>
        <v>209.87</v>
      </c>
      <c r="E22" s="5">
        <f t="shared" ca="1" si="1"/>
        <v>3.9148336067558256E-3</v>
      </c>
    </row>
    <row r="23" spans="1:5" x14ac:dyDescent="0.4">
      <c r="A23" s="2" vm="354">
        <f ca="1"/>
        <v>42339</v>
      </c>
      <c r="B23" vm="355">
        <f ca="1"/>
        <v>33.794499999999999</v>
      </c>
      <c r="C23" s="5">
        <f t="shared" ca="1" si="0"/>
        <v>1.6544097367590709E-2</v>
      </c>
      <c r="D23" vm="356">
        <f ca="1"/>
        <v>204.87</v>
      </c>
      <c r="E23" s="5">
        <f t="shared" ca="1" si="1"/>
        <v>-2.41126597682223E-2</v>
      </c>
    </row>
    <row r="24" spans="1:5" x14ac:dyDescent="0.4">
      <c r="A24" s="2" vm="357">
        <f ca="1"/>
        <v>42370</v>
      </c>
      <c r="B24" vm="358">
        <f ca="1"/>
        <v>29.35</v>
      </c>
      <c r="C24" s="5">
        <f t="shared" ca="1" si="0"/>
        <v>-0.14100552108073278</v>
      </c>
      <c r="D24" vm="359">
        <f ca="1"/>
        <v>194.62</v>
      </c>
      <c r="E24" s="5">
        <f t="shared" ca="1" si="1"/>
        <v>-5.1326692247264633E-2</v>
      </c>
    </row>
    <row r="25" spans="1:5" x14ac:dyDescent="0.4">
      <c r="A25" s="2" vm="360">
        <f ca="1"/>
        <v>42401</v>
      </c>
      <c r="B25" vm="361">
        <f ca="1"/>
        <v>27.626000000000001</v>
      </c>
      <c r="C25" s="5">
        <f t="shared" ca="1" si="0"/>
        <v>-6.0535187996337426E-2</v>
      </c>
      <c r="D25" vm="362">
        <f ca="1"/>
        <v>194.51</v>
      </c>
      <c r="E25" s="5">
        <f t="shared" ca="1" si="1"/>
        <v>-5.6536377524221443E-4</v>
      </c>
    </row>
    <row r="26" spans="1:5" x14ac:dyDescent="0.4">
      <c r="A26" s="2" vm="291">
        <f ca="1"/>
        <v>42430</v>
      </c>
      <c r="B26" vm="292">
        <f ca="1"/>
        <v>29.681999999999999</v>
      </c>
      <c r="C26" s="5">
        <f t="shared" ca="1" si="0"/>
        <v>7.1783443195858387E-2</v>
      </c>
      <c r="D26" vm="293">
        <f ca="1"/>
        <v>206.65</v>
      </c>
      <c r="E26" s="5">
        <f t="shared" ca="1" si="1"/>
        <v>6.054296533914072E-2</v>
      </c>
    </row>
    <row r="27" spans="1:5" x14ac:dyDescent="0.4">
      <c r="A27" s="2" vm="294">
        <f ca="1"/>
        <v>42461</v>
      </c>
      <c r="B27" vm="295">
        <f ca="1"/>
        <v>32.979500000000002</v>
      </c>
      <c r="C27" s="5">
        <f t="shared" ca="1" si="0"/>
        <v>0.10534535483944509</v>
      </c>
      <c r="D27" vm="296">
        <f ca="1"/>
        <v>207.46</v>
      </c>
      <c r="E27" s="5">
        <f t="shared" ca="1" si="1"/>
        <v>3.9120090459407227E-3</v>
      </c>
    </row>
    <row r="28" spans="1:5" x14ac:dyDescent="0.4">
      <c r="A28" s="2" vm="297">
        <f ca="1"/>
        <v>42491</v>
      </c>
      <c r="B28" vm="298">
        <f ca="1"/>
        <v>36.139499999999998</v>
      </c>
      <c r="C28" s="5">
        <f t="shared" ca="1" si="0"/>
        <v>9.1500293669527472E-2</v>
      </c>
      <c r="D28" vm="299">
        <f ca="1"/>
        <v>210.97</v>
      </c>
      <c r="E28" s="5">
        <f t="shared" ca="1" si="1"/>
        <v>1.6777393269049951E-2</v>
      </c>
    </row>
    <row r="29" spans="1:5" x14ac:dyDescent="0.4">
      <c r="A29" s="2" vm="300">
        <f ca="1"/>
        <v>42522</v>
      </c>
      <c r="B29" vm="301">
        <f ca="1"/>
        <v>35.780999999999999</v>
      </c>
      <c r="C29" s="5">
        <f t="shared" ca="1" si="0"/>
        <v>-9.9694237179575613E-3</v>
      </c>
      <c r="D29" vm="302">
        <f ca="1"/>
        <v>210.5</v>
      </c>
      <c r="E29" s="5">
        <f t="shared" ca="1" si="1"/>
        <v>-2.2302901502958355E-3</v>
      </c>
    </row>
    <row r="30" spans="1:5" x14ac:dyDescent="0.4">
      <c r="A30" s="2" vm="303">
        <f ca="1"/>
        <v>42552</v>
      </c>
      <c r="B30" vm="304">
        <f ca="1"/>
        <v>37.9405</v>
      </c>
      <c r="C30" s="5">
        <f t="shared" ca="1" si="0"/>
        <v>5.8602116858603864E-2</v>
      </c>
      <c r="D30" vm="305">
        <f ca="1"/>
        <v>218.37</v>
      </c>
      <c r="E30" s="5">
        <f t="shared" ca="1" si="1"/>
        <v>3.6705218675840173E-2</v>
      </c>
    </row>
    <row r="31" spans="1:5" x14ac:dyDescent="0.4">
      <c r="A31" s="2" vm="306">
        <f ca="1"/>
        <v>42583</v>
      </c>
      <c r="B31" vm="307">
        <f ca="1"/>
        <v>38.457999999999998</v>
      </c>
      <c r="C31" s="5">
        <f t="shared" ca="1" si="0"/>
        <v>1.3547593605149897E-2</v>
      </c>
      <c r="D31" vm="308">
        <f ca="1"/>
        <v>218.65</v>
      </c>
      <c r="E31" s="5">
        <f t="shared" ca="1" si="1"/>
        <v>1.2814060606534648E-3</v>
      </c>
    </row>
    <row r="32" spans="1:5" x14ac:dyDescent="0.4">
      <c r="A32" s="2" vm="309">
        <f ca="1"/>
        <v>42614</v>
      </c>
      <c r="B32" vm="310">
        <f ca="1"/>
        <v>41.865499999999997</v>
      </c>
      <c r="C32" s="5">
        <f t="shared" ca="1" si="0"/>
        <v>8.4895362007283995E-2</v>
      </c>
      <c r="D32" vm="311">
        <f ca="1"/>
        <v>217.56</v>
      </c>
      <c r="E32" s="5">
        <f t="shared" ca="1" si="1"/>
        <v>-4.9976033041696007E-3</v>
      </c>
    </row>
    <row r="33" spans="1:5" x14ac:dyDescent="0.4">
      <c r="A33" s="2" vm="312">
        <f ca="1"/>
        <v>42644</v>
      </c>
      <c r="B33" vm="313">
        <f ca="1"/>
        <v>39.491</v>
      </c>
      <c r="C33" s="5">
        <f t="shared" ca="1" si="0"/>
        <v>-5.8389300891191258E-2</v>
      </c>
      <c r="D33" vm="314">
        <f ca="1"/>
        <v>213.69</v>
      </c>
      <c r="E33" s="5">
        <f t="shared" ca="1" si="1"/>
        <v>-1.794830789638785E-2</v>
      </c>
    </row>
    <row r="34" spans="1:5" x14ac:dyDescent="0.4">
      <c r="A34" s="2" vm="315">
        <f ca="1"/>
        <v>42675</v>
      </c>
      <c r="B34" vm="316">
        <f ca="1"/>
        <v>37.528500000000001</v>
      </c>
      <c r="C34" s="5">
        <f t="shared" ca="1" si="0"/>
        <v>-5.0972153521881065E-2</v>
      </c>
      <c r="D34" vm="317">
        <f ca="1"/>
        <v>221.53</v>
      </c>
      <c r="E34" s="5">
        <f t="shared" ca="1" si="1"/>
        <v>3.6031653836211999E-2</v>
      </c>
    </row>
    <row r="35" spans="1:5" x14ac:dyDescent="0.4">
      <c r="A35" s="2" vm="318">
        <f ca="1"/>
        <v>42705</v>
      </c>
      <c r="B35" vm="319">
        <f ca="1"/>
        <v>37.493499999999997</v>
      </c>
      <c r="C35" s="5">
        <f t="shared" ca="1" si="0"/>
        <v>-9.3305970353376247E-4</v>
      </c>
      <c r="D35" vm="320">
        <f ca="1"/>
        <v>224.99</v>
      </c>
      <c r="E35" s="5">
        <f t="shared" ca="1" si="1"/>
        <v>1.5497936277708037E-2</v>
      </c>
    </row>
    <row r="36" spans="1:5" x14ac:dyDescent="0.4">
      <c r="A36" s="2" vm="321">
        <f ca="1"/>
        <v>42736</v>
      </c>
      <c r="B36" vm="322">
        <f ca="1"/>
        <v>41.173999999999999</v>
      </c>
      <c r="C36" s="5">
        <f t="shared" ca="1" si="0"/>
        <v>9.3639404568043122E-2</v>
      </c>
      <c r="D36" vm="323">
        <f ca="1"/>
        <v>228.93</v>
      </c>
      <c r="E36" s="5">
        <f t="shared" ca="1" si="1"/>
        <v>1.7360323197359383E-2</v>
      </c>
    </row>
    <row r="37" spans="1:5" x14ac:dyDescent="0.4">
      <c r="A37" s="2" vm="324">
        <f ca="1"/>
        <v>42767</v>
      </c>
      <c r="B37" vm="325">
        <f ca="1"/>
        <v>42.252000000000002</v>
      </c>
      <c r="C37" s="5">
        <f t="shared" ca="1" si="0"/>
        <v>2.5844700773799183E-2</v>
      </c>
      <c r="D37" vm="326">
        <f ca="1"/>
        <v>238.03</v>
      </c>
      <c r="E37" s="5">
        <f t="shared" ca="1" si="1"/>
        <v>3.8980436178304601E-2</v>
      </c>
    </row>
    <row r="38" spans="1:5" x14ac:dyDescent="0.4">
      <c r="A38" s="2" vm="255">
        <f ca="1"/>
        <v>42795</v>
      </c>
      <c r="B38" vm="256">
        <f ca="1"/>
        <v>44.326999999999998</v>
      </c>
      <c r="C38" s="5">
        <f t="shared" ca="1" si="0"/>
        <v>4.7942282244817488E-2</v>
      </c>
      <c r="D38" vm="257">
        <f ca="1"/>
        <v>237.27</v>
      </c>
      <c r="E38" s="5">
        <f t="shared" ca="1" si="1"/>
        <v>-3.1979829485205007E-3</v>
      </c>
    </row>
    <row r="39" spans="1:5" x14ac:dyDescent="0.4">
      <c r="A39" s="2" vm="258">
        <f ca="1"/>
        <v>42826</v>
      </c>
      <c r="B39" vm="259">
        <f ca="1"/>
        <v>46.249499999999998</v>
      </c>
      <c r="C39" s="5">
        <f t="shared" ca="1" si="0"/>
        <v>4.2456680883452759E-2</v>
      </c>
      <c r="D39" vm="260">
        <f ca="1"/>
        <v>239.56</v>
      </c>
      <c r="E39" s="5">
        <f t="shared" ca="1" si="1"/>
        <v>9.6051741968259888E-3</v>
      </c>
    </row>
    <row r="40" spans="1:5" x14ac:dyDescent="0.4">
      <c r="A40" s="2" vm="261">
        <f ca="1"/>
        <v>42856</v>
      </c>
      <c r="B40" vm="262">
        <f ca="1"/>
        <v>49.731000000000002</v>
      </c>
      <c r="C40" s="5">
        <f t="shared" ca="1" si="0"/>
        <v>7.2577828021652566E-2</v>
      </c>
      <c r="D40" vm="263">
        <f ca="1"/>
        <v>242.9</v>
      </c>
      <c r="E40" s="5">
        <f t="shared" ca="1" si="1"/>
        <v>1.3845928611865085E-2</v>
      </c>
    </row>
    <row r="41" spans="1:5" x14ac:dyDescent="0.4">
      <c r="A41" s="2" vm="264">
        <f ca="1"/>
        <v>42887</v>
      </c>
      <c r="B41" vm="265">
        <f ca="1"/>
        <v>48.4</v>
      </c>
      <c r="C41" s="5">
        <f t="shared" ca="1" si="0"/>
        <v>-2.7128667388252699E-2</v>
      </c>
      <c r="D41" vm="266">
        <f ca="1"/>
        <v>243.41</v>
      </c>
      <c r="E41" s="5">
        <f t="shared" ca="1" si="1"/>
        <v>2.0974283356963172E-3</v>
      </c>
    </row>
    <row r="42" spans="1:5" x14ac:dyDescent="0.4">
      <c r="A42" s="2" vm="267">
        <f ca="1"/>
        <v>42917</v>
      </c>
      <c r="B42" vm="268">
        <f ca="1"/>
        <v>49.389000000000003</v>
      </c>
      <c r="C42" s="5">
        <f t="shared" ca="1" si="0"/>
        <v>2.0227913611408428E-2</v>
      </c>
      <c r="D42" vm="269">
        <f ca="1"/>
        <v>248.46</v>
      </c>
      <c r="E42" s="5">
        <f t="shared" ca="1" si="1"/>
        <v>2.0534602441707954E-2</v>
      </c>
    </row>
    <row r="43" spans="1:5" x14ac:dyDescent="0.4">
      <c r="A43" s="2" vm="270">
        <f ca="1"/>
        <v>42948</v>
      </c>
      <c r="B43" vm="271">
        <f ca="1"/>
        <v>49.03</v>
      </c>
      <c r="C43" s="5">
        <f t="shared" ca="1" si="0"/>
        <v>-7.2953716708525646E-3</v>
      </c>
      <c r="D43" vm="272">
        <f ca="1"/>
        <v>249.14</v>
      </c>
      <c r="E43" s="5">
        <f t="shared" ca="1" si="1"/>
        <v>2.733120672415591E-3</v>
      </c>
    </row>
    <row r="44" spans="1:5" x14ac:dyDescent="0.4">
      <c r="A44" s="2" vm="273">
        <f ca="1"/>
        <v>42979</v>
      </c>
      <c r="B44" vm="274">
        <f ca="1"/>
        <v>48.067500000000003</v>
      </c>
      <c r="C44" s="5">
        <f t="shared" ca="1" si="0"/>
        <v>-1.9826082598787338E-2</v>
      </c>
      <c r="D44" vm="275">
        <f ca="1"/>
        <v>252.93</v>
      </c>
      <c r="E44" s="5">
        <f t="shared" ca="1" si="1"/>
        <v>1.509778314474752E-2</v>
      </c>
    </row>
    <row r="45" spans="1:5" x14ac:dyDescent="0.4">
      <c r="A45" s="2" vm="276">
        <f ca="1"/>
        <v>43009</v>
      </c>
      <c r="B45" vm="277">
        <f ca="1"/>
        <v>55.264000000000003</v>
      </c>
      <c r="C45" s="5">
        <f t="shared" ca="1" si="0"/>
        <v>0.13951542889991364</v>
      </c>
      <c r="D45" vm="278">
        <f ca="1"/>
        <v>258.81</v>
      </c>
      <c r="E45" s="5">
        <f t="shared" ca="1" si="1"/>
        <v>2.298143115390321E-2</v>
      </c>
    </row>
    <row r="46" spans="1:5" x14ac:dyDescent="0.4">
      <c r="A46" s="2" vm="279">
        <f ca="1"/>
        <v>43040</v>
      </c>
      <c r="B46" vm="280">
        <f ca="1"/>
        <v>58.837499999999999</v>
      </c>
      <c r="C46" s="5">
        <f t="shared" ca="1" si="0"/>
        <v>6.2657704762992497E-2</v>
      </c>
      <c r="D46" vm="281">
        <f ca="1"/>
        <v>266.89</v>
      </c>
      <c r="E46" s="5">
        <f t="shared" ca="1" si="1"/>
        <v>3.0742386735781675E-2</v>
      </c>
    </row>
    <row r="47" spans="1:5" x14ac:dyDescent="0.4">
      <c r="A47" s="2" vm="282">
        <f ca="1"/>
        <v>43070</v>
      </c>
      <c r="B47" vm="283">
        <f ca="1"/>
        <v>58.473500000000001</v>
      </c>
      <c r="C47" s="5">
        <f t="shared" ca="1" si="0"/>
        <v>-6.2057465740648085E-3</v>
      </c>
      <c r="D47" vm="284">
        <f ca="1"/>
        <v>268.85000000000002</v>
      </c>
      <c r="E47" s="5">
        <f t="shared" ca="1" si="1"/>
        <v>7.3170147633082674E-3</v>
      </c>
    </row>
    <row r="48" spans="1:5" x14ac:dyDescent="0.4">
      <c r="A48" s="2" vm="285">
        <f ca="1"/>
        <v>43101</v>
      </c>
      <c r="B48" vm="286">
        <f ca="1"/>
        <v>72.544499999999999</v>
      </c>
      <c r="C48" s="5">
        <f t="shared" ca="1" si="0"/>
        <v>0.21562650651693968</v>
      </c>
      <c r="D48" vm="287">
        <f ca="1"/>
        <v>284.14999999999998</v>
      </c>
      <c r="E48" s="5">
        <f t="shared" ca="1" si="1"/>
        <v>5.5348664487443147E-2</v>
      </c>
    </row>
    <row r="49" spans="1:5" x14ac:dyDescent="0.4">
      <c r="A49" s="2" vm="288">
        <f ca="1"/>
        <v>43132</v>
      </c>
      <c r="B49" vm="289">
        <f ca="1"/>
        <v>75.622500000000002</v>
      </c>
      <c r="C49" s="5">
        <f t="shared" ca="1" si="0"/>
        <v>4.1553691283207607E-2</v>
      </c>
      <c r="D49" vm="290">
        <f ca="1"/>
        <v>273.33999999999997</v>
      </c>
      <c r="E49" s="5">
        <f t="shared" ca="1" si="1"/>
        <v>-3.8785826206476116E-2</v>
      </c>
    </row>
    <row r="50" spans="1:5" x14ac:dyDescent="0.4">
      <c r="A50" s="2" vm="219">
        <f ca="1"/>
        <v>43160</v>
      </c>
      <c r="B50" vm="220">
        <f ca="1"/>
        <v>72.367000000000004</v>
      </c>
      <c r="C50" s="5">
        <f t="shared" ca="1" si="0"/>
        <v>-4.4003463575544112E-2</v>
      </c>
      <c r="D50" vm="221">
        <f ca="1"/>
        <v>265.37</v>
      </c>
      <c r="E50" s="5">
        <f t="shared" ca="1" si="1"/>
        <v>-2.9591362953097496E-2</v>
      </c>
    </row>
    <row r="51" spans="1:5" x14ac:dyDescent="0.4">
      <c r="A51" s="2" vm="222">
        <f ca="1"/>
        <v>43191</v>
      </c>
      <c r="B51" vm="223">
        <f ca="1"/>
        <v>78.3065</v>
      </c>
      <c r="C51" s="5">
        <f t="shared" ca="1" si="0"/>
        <v>7.8880219222014339E-2</v>
      </c>
      <c r="D51" vm="224">
        <f ca="1"/>
        <v>266.31</v>
      </c>
      <c r="E51" s="5">
        <f t="shared" ca="1" si="1"/>
        <v>3.535965164780957E-3</v>
      </c>
    </row>
    <row r="52" spans="1:5" x14ac:dyDescent="0.4">
      <c r="A52" s="2" vm="225">
        <f ca="1"/>
        <v>43221</v>
      </c>
      <c r="B52" vm="226">
        <f ca="1"/>
        <v>81.480999999999995</v>
      </c>
      <c r="C52" s="5">
        <f t="shared" ca="1" si="0"/>
        <v>3.9739250633896911E-2</v>
      </c>
      <c r="D52" vm="227">
        <f ca="1"/>
        <v>272.73</v>
      </c>
      <c r="E52" s="5">
        <f t="shared" ca="1" si="1"/>
        <v>2.3821251053538859E-2</v>
      </c>
    </row>
    <row r="53" spans="1:5" x14ac:dyDescent="0.4">
      <c r="A53" s="2" vm="228">
        <f ca="1"/>
        <v>43252</v>
      </c>
      <c r="B53" vm="229">
        <f ca="1"/>
        <v>84.99</v>
      </c>
      <c r="C53" s="5">
        <f t="shared" ca="1" si="0"/>
        <v>4.2163738276824618E-2</v>
      </c>
      <c r="D53" vm="230">
        <f ca="1"/>
        <v>273.05</v>
      </c>
      <c r="E53" s="5">
        <f t="shared" ca="1" si="1"/>
        <v>1.1726337962861325E-3</v>
      </c>
    </row>
    <row r="54" spans="1:5" x14ac:dyDescent="0.4">
      <c r="A54" s="2" vm="231">
        <f ca="1"/>
        <v>43282</v>
      </c>
      <c r="B54" vm="232">
        <f ca="1"/>
        <v>88.872</v>
      </c>
      <c r="C54" s="5">
        <f t="shared" ca="1" si="0"/>
        <v>4.4663529768886545E-2</v>
      </c>
      <c r="D54" vm="233">
        <f ca="1"/>
        <v>283.27999999999997</v>
      </c>
      <c r="E54" s="5">
        <f t="shared" ca="1" si="1"/>
        <v>3.6780879205485471E-2</v>
      </c>
    </row>
    <row r="55" spans="1:5" x14ac:dyDescent="0.4">
      <c r="A55" s="2" vm="234">
        <f ca="1"/>
        <v>43313</v>
      </c>
      <c r="B55" vm="235">
        <f ca="1"/>
        <v>100.63549999999999</v>
      </c>
      <c r="C55" s="5">
        <f t="shared" ca="1" si="0"/>
        <v>0.12430794584153733</v>
      </c>
      <c r="D55" vm="236">
        <f ca="1"/>
        <v>292.44</v>
      </c>
      <c r="E55" s="5">
        <f t="shared" ca="1" si="1"/>
        <v>3.1823709621466953E-2</v>
      </c>
    </row>
    <row r="56" spans="1:5" x14ac:dyDescent="0.4">
      <c r="A56" s="2" vm="237">
        <f ca="1"/>
        <v>43344</v>
      </c>
      <c r="B56" vm="238">
        <f ca="1"/>
        <v>100.15</v>
      </c>
      <c r="C56" s="5">
        <f t="shared" ca="1" si="0"/>
        <v>-4.8360160091312897E-3</v>
      </c>
      <c r="D56" vm="239">
        <f ca="1"/>
        <v>292.73</v>
      </c>
      <c r="E56" s="5">
        <f t="shared" ca="1" si="1"/>
        <v>9.9116504175392173E-4</v>
      </c>
    </row>
    <row r="57" spans="1:5" x14ac:dyDescent="0.4">
      <c r="A57" s="2" vm="240">
        <f ca="1"/>
        <v>43374</v>
      </c>
      <c r="B57" vm="241">
        <f ca="1"/>
        <v>79.900499999999994</v>
      </c>
      <c r="C57" s="5">
        <f t="shared" ca="1" si="0"/>
        <v>-0.22588695153690058</v>
      </c>
      <c r="D57" vm="242">
        <f ca="1"/>
        <v>272.76</v>
      </c>
      <c r="E57" s="5">
        <f t="shared" ca="1" si="1"/>
        <v>-7.0658394814416853E-2</v>
      </c>
    </row>
    <row r="58" spans="1:5" x14ac:dyDescent="0.4">
      <c r="A58" s="2" vm="243">
        <f ca="1"/>
        <v>43405</v>
      </c>
      <c r="B58" vm="244">
        <f ca="1"/>
        <v>84.508499999999998</v>
      </c>
      <c r="C58" s="5">
        <f t="shared" ca="1" si="0"/>
        <v>5.6070010445170376E-2</v>
      </c>
      <c r="D58" vm="245">
        <f ca="1"/>
        <v>278</v>
      </c>
      <c r="E58" s="5">
        <f t="shared" ca="1" si="1"/>
        <v>1.9028826038184989E-2</v>
      </c>
    </row>
    <row r="59" spans="1:5" x14ac:dyDescent="0.4">
      <c r="A59" s="2" vm="246">
        <f ca="1"/>
        <v>43435</v>
      </c>
      <c r="B59" vm="247">
        <f ca="1"/>
        <v>75.098500000000001</v>
      </c>
      <c r="C59" s="5">
        <f t="shared" ca="1" si="0"/>
        <v>-0.11805153581831997</v>
      </c>
      <c r="D59" vm="248">
        <f ca="1"/>
        <v>251.61</v>
      </c>
      <c r="E59" s="5">
        <f t="shared" ca="1" si="1"/>
        <v>-9.9740844026207226E-2</v>
      </c>
    </row>
    <row r="60" spans="1:5" x14ac:dyDescent="0.4">
      <c r="A60" s="2" vm="249">
        <f ca="1"/>
        <v>43466</v>
      </c>
      <c r="B60" vm="250">
        <f ca="1"/>
        <v>85.936499999999995</v>
      </c>
      <c r="C60" s="5">
        <f t="shared" ca="1" si="0"/>
        <v>0.13480806622777378</v>
      </c>
      <c r="D60" vm="251">
        <f ca="1"/>
        <v>271.55</v>
      </c>
      <c r="E60" s="5">
        <f t="shared" ca="1" si="1"/>
        <v>7.626601481642438E-2</v>
      </c>
    </row>
    <row r="61" spans="1:5" x14ac:dyDescent="0.4">
      <c r="A61" s="2" vm="252">
        <f ca="1"/>
        <v>43497</v>
      </c>
      <c r="B61" vm="253">
        <f ca="1"/>
        <v>81.991500000000002</v>
      </c>
      <c r="C61" s="5">
        <f t="shared" ca="1" si="0"/>
        <v>-4.6993068074800637E-2</v>
      </c>
      <c r="D61" vm="254">
        <f ca="1"/>
        <v>280.32</v>
      </c>
      <c r="E61" s="5">
        <f t="shared" ca="1" si="1"/>
        <v>3.1785523267172343E-2</v>
      </c>
    </row>
    <row r="62" spans="1:5" x14ac:dyDescent="0.4">
      <c r="A62" s="2" vm="184">
        <f ca="1"/>
        <v>43525</v>
      </c>
      <c r="B62" vm="185">
        <f ca="1"/>
        <v>89.037499999999994</v>
      </c>
      <c r="C62" s="5">
        <f t="shared" ca="1" si="0"/>
        <v>8.2442045949721793E-2</v>
      </c>
      <c r="D62" vm="186">
        <f ca="1"/>
        <v>284.56</v>
      </c>
      <c r="E62" s="5">
        <f t="shared" ca="1" si="1"/>
        <v>1.5012319892173082E-2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F5475C-9888-4DF3-B10A-28BD392E3914}">
  <dimension ref="A1:H62"/>
  <sheetViews>
    <sheetView workbookViewId="0">
      <selection activeCell="H3" sqref="H3"/>
    </sheetView>
  </sheetViews>
  <sheetFormatPr defaultRowHeight="24" x14ac:dyDescent="0.4"/>
  <cols>
    <col min="8" max="8" width="9.9140625" customWidth="1"/>
  </cols>
  <sheetData>
    <row r="1" spans="1:8" x14ac:dyDescent="0.4">
      <c r="A1" s="4" t="s">
        <v>0</v>
      </c>
      <c r="B1" s="4" t="str">
        <f>H3</f>
        <v>amzn</v>
      </c>
      <c r="C1" s="4"/>
      <c r="D1" s="4" t="s">
        <v>1</v>
      </c>
      <c r="E1" s="4"/>
      <c r="F1" s="4"/>
      <c r="G1" s="4"/>
      <c r="H1" s="1">
        <f ca="1">TODAY()</f>
        <v>45760</v>
      </c>
    </row>
    <row r="2" spans="1:8" ht="24.75" thickBot="1" x14ac:dyDescent="0.45">
      <c r="A2" s="2" cm="1" vm="399">
        <f t="array" aca="1" ref="A2:B62" ca="1">_xlfn.STOCKHISTORY(H3,H4,H5,2,0,0,1)</f>
        <v>41334</v>
      </c>
      <c r="B2" vm="400">
        <f ca="1"/>
        <v>13.3245</v>
      </c>
      <c r="D2" cm="1" vm="401">
        <f t="array" aca="1" ref="D2:D62" ca="1">_xlfn.STOCKHISTORY(D1,H4,H5,2,0,1)</f>
        <v>157.36000000000001</v>
      </c>
      <c r="G2" s="4"/>
      <c r="H2" s="1"/>
    </row>
    <row r="3" spans="1:8" ht="24.75" thickBot="1" x14ac:dyDescent="0.45">
      <c r="A3" s="2" vm="402">
        <f ca="1"/>
        <v>41365</v>
      </c>
      <c r="B3" vm="403">
        <f ca="1"/>
        <v>12.6905</v>
      </c>
      <c r="C3" s="5">
        <f ca="1">LN(B3/B2)</f>
        <v>-4.8750763842404239E-2</v>
      </c>
      <c r="D3" vm="404">
        <f ca="1"/>
        <v>160.44999999999999</v>
      </c>
      <c r="E3" s="5">
        <f ca="1">LN(D3/D2)</f>
        <v>1.9446193475062015E-2</v>
      </c>
      <c r="H3" s="7" t="str">
        <f>Today!H3</f>
        <v>amzn</v>
      </c>
    </row>
    <row r="4" spans="1:8" x14ac:dyDescent="0.4">
      <c r="A4" s="2" vm="405">
        <f ca="1"/>
        <v>41395</v>
      </c>
      <c r="B4" vm="406">
        <f ca="1"/>
        <v>13.46</v>
      </c>
      <c r="C4" s="5">
        <f t="shared" ref="C4:C62" ca="1" si="0">LN(B4/B3)</f>
        <v>5.8868642163257684E-2</v>
      </c>
      <c r="D4" vm="407">
        <f ca="1"/>
        <v>164.3</v>
      </c>
      <c r="E4" s="5">
        <f t="shared" ref="E4:E62" ca="1" si="1">LN(D4/D3)</f>
        <v>2.3711657487356631E-2</v>
      </c>
      <c r="H4" s="1">
        <f ca="1">DATE(YEAR(H5)-5,MONTH(H5),DAY(H5))</f>
        <v>41346</v>
      </c>
    </row>
    <row r="5" spans="1:8" x14ac:dyDescent="0.4">
      <c r="A5" s="2" vm="408">
        <f ca="1"/>
        <v>41426</v>
      </c>
      <c r="B5" vm="409">
        <f ca="1"/>
        <v>13.884499999999999</v>
      </c>
      <c r="C5" s="5">
        <f t="shared" ca="1" si="0"/>
        <v>3.1050785810979229E-2</v>
      </c>
      <c r="D5" vm="410">
        <f ca="1"/>
        <v>160.88</v>
      </c>
      <c r="E5" s="5">
        <f t="shared" ca="1" si="1"/>
        <v>-2.103527957882589E-2</v>
      </c>
      <c r="H5" s="1">
        <f ca="1">DATE(YEAR(H1)-7,MONTH(H1)-1,DAY(H1))</f>
        <v>43172</v>
      </c>
    </row>
    <row r="6" spans="1:8" x14ac:dyDescent="0.4">
      <c r="A6" s="2" vm="411">
        <f ca="1"/>
        <v>41456</v>
      </c>
      <c r="B6" vm="412">
        <f ca="1"/>
        <v>15.061</v>
      </c>
      <c r="C6" s="5">
        <f t="shared" ca="1" si="0"/>
        <v>8.133551120215049E-2</v>
      </c>
      <c r="D6" vm="413">
        <f ca="1"/>
        <v>169.55</v>
      </c>
      <c r="E6" s="5">
        <f t="shared" ca="1" si="1"/>
        <v>5.2489123107251109E-2</v>
      </c>
    </row>
    <row r="7" spans="1:8" x14ac:dyDescent="0.4">
      <c r="A7" s="2" vm="414">
        <f ca="1"/>
        <v>41487</v>
      </c>
      <c r="B7" vm="415">
        <f ca="1"/>
        <v>14.048999999999999</v>
      </c>
      <c r="C7" s="5">
        <f t="shared" ca="1" si="0"/>
        <v>-6.955740236019721E-2</v>
      </c>
      <c r="D7" vm="416">
        <f ca="1"/>
        <v>164.4</v>
      </c>
      <c r="E7" s="5">
        <f t="shared" ca="1" si="1"/>
        <v>-3.0845385949568059E-2</v>
      </c>
      <c r="G7" t="s">
        <v>2</v>
      </c>
      <c r="H7" s="6">
        <f ca="1">SLOPE(C3:C62,E3:E62)</f>
        <v>1.519152367798096</v>
      </c>
    </row>
    <row r="8" spans="1:8" x14ac:dyDescent="0.4">
      <c r="A8" s="2" vm="417">
        <f ca="1"/>
        <v>41518</v>
      </c>
      <c r="B8" vm="418">
        <f ca="1"/>
        <v>15.632</v>
      </c>
      <c r="C8" s="5">
        <f t="shared" ca="1" si="0"/>
        <v>0.10676887643091244</v>
      </c>
      <c r="D8" vm="419">
        <f ca="1"/>
        <v>168.9</v>
      </c>
      <c r="E8" s="5">
        <f t="shared" ca="1" si="1"/>
        <v>2.7004341191674951E-2</v>
      </c>
    </row>
    <row r="9" spans="1:8" x14ac:dyDescent="0.4">
      <c r="A9" s="2" vm="420">
        <f ca="1"/>
        <v>41548</v>
      </c>
      <c r="B9" vm="421">
        <f ca="1"/>
        <v>18.201499999999999</v>
      </c>
      <c r="C9" s="5">
        <f t="shared" ca="1" si="0"/>
        <v>0.15218391296859804</v>
      </c>
      <c r="D9" vm="422">
        <f ca="1"/>
        <v>176.69</v>
      </c>
      <c r="E9" s="5">
        <f t="shared" ca="1" si="1"/>
        <v>4.508996081480432E-2</v>
      </c>
    </row>
    <row r="10" spans="1:8" x14ac:dyDescent="0.4">
      <c r="A10" s="2" vm="423">
        <f ca="1"/>
        <v>41579</v>
      </c>
      <c r="B10" vm="424">
        <f ca="1"/>
        <v>19.681000000000001</v>
      </c>
      <c r="C10" s="5">
        <f t="shared" ca="1" si="0"/>
        <v>7.8149695072275538E-2</v>
      </c>
      <c r="D10" vm="425">
        <f ca="1"/>
        <v>181.96</v>
      </c>
      <c r="E10" s="5">
        <f t="shared" ca="1" si="1"/>
        <v>2.9390098073244674E-2</v>
      </c>
    </row>
    <row r="11" spans="1:8" x14ac:dyDescent="0.4">
      <c r="A11" s="2" vm="426">
        <f ca="1"/>
        <v>41609</v>
      </c>
      <c r="B11" vm="427">
        <f ca="1"/>
        <v>19.939499999999999</v>
      </c>
      <c r="C11" s="5">
        <f t="shared" ca="1" si="0"/>
        <v>1.3048985652326216E-2</v>
      </c>
      <c r="D11" vm="428">
        <f ca="1"/>
        <v>185.65</v>
      </c>
      <c r="E11" s="5">
        <f t="shared" ca="1" si="1"/>
        <v>2.0076297921285798E-2</v>
      </c>
    </row>
    <row r="12" spans="1:8" x14ac:dyDescent="0.4">
      <c r="A12" s="2" vm="429">
        <f ca="1"/>
        <v>41640</v>
      </c>
      <c r="B12" vm="430">
        <f ca="1"/>
        <v>17.9345</v>
      </c>
      <c r="C12" s="5">
        <f t="shared" ca="1" si="0"/>
        <v>-0.10597645684794997</v>
      </c>
      <c r="D12" vm="431">
        <f ca="1"/>
        <v>179.17</v>
      </c>
      <c r="E12" s="5">
        <f t="shared" ca="1" si="1"/>
        <v>-3.5528104811282608E-2</v>
      </c>
    </row>
    <row r="13" spans="1:8" x14ac:dyDescent="0.4">
      <c r="A13" s="2" vm="432">
        <f ca="1"/>
        <v>41671</v>
      </c>
      <c r="B13" vm="433">
        <f ca="1"/>
        <v>18.105</v>
      </c>
      <c r="C13" s="5">
        <f t="shared" ca="1" si="0"/>
        <v>9.4619110719280381E-3</v>
      </c>
      <c r="D13" vm="434">
        <f ca="1"/>
        <v>187.34</v>
      </c>
      <c r="E13" s="5">
        <f t="shared" ca="1" si="1"/>
        <v>4.4590071969178004E-2</v>
      </c>
    </row>
    <row r="14" spans="1:8" x14ac:dyDescent="0.4">
      <c r="A14" s="2" vm="363">
        <f ca="1"/>
        <v>41699</v>
      </c>
      <c r="B14" vm="364">
        <f ca="1"/>
        <v>16.818300000000001</v>
      </c>
      <c r="C14" s="5">
        <f t="shared" ca="1" si="0"/>
        <v>-7.3720563935312677E-2</v>
      </c>
      <c r="D14" vm="365">
        <f ca="1"/>
        <v>188.14</v>
      </c>
      <c r="E14" s="5">
        <f t="shared" ca="1" si="1"/>
        <v>4.2612187628207352E-3</v>
      </c>
    </row>
    <row r="15" spans="1:8" x14ac:dyDescent="0.4">
      <c r="A15" s="2" vm="366">
        <f ca="1"/>
        <v>41730</v>
      </c>
      <c r="B15" vm="367">
        <f ca="1"/>
        <v>15.2065</v>
      </c>
      <c r="C15" s="5">
        <f t="shared" ca="1" si="0"/>
        <v>-0.10074461125943901</v>
      </c>
      <c r="D15" vm="368">
        <f ca="1"/>
        <v>189.54</v>
      </c>
      <c r="E15" s="5">
        <f t="shared" ca="1" si="1"/>
        <v>7.4137174982435829E-3</v>
      </c>
    </row>
    <row r="16" spans="1:8" x14ac:dyDescent="0.4">
      <c r="A16" s="2" vm="369">
        <f ca="1"/>
        <v>41760</v>
      </c>
      <c r="B16" vm="370">
        <f ca="1"/>
        <v>15.6275</v>
      </c>
      <c r="C16" s="5">
        <f t="shared" ca="1" si="0"/>
        <v>2.7309214800977481E-2</v>
      </c>
      <c r="D16" vm="371">
        <f ca="1"/>
        <v>193.87</v>
      </c>
      <c r="E16" s="5">
        <f t="shared" ca="1" si="1"/>
        <v>2.2587747309067298E-2</v>
      </c>
    </row>
    <row r="17" spans="1:5" x14ac:dyDescent="0.4">
      <c r="A17" s="2" vm="372">
        <f ca="1"/>
        <v>41791</v>
      </c>
      <c r="B17" vm="373">
        <f ca="1"/>
        <v>16.239000000000001</v>
      </c>
      <c r="C17" s="5">
        <f t="shared" ca="1" si="0"/>
        <v>3.8383573659120207E-2</v>
      </c>
      <c r="D17" vm="374">
        <f ca="1"/>
        <v>197</v>
      </c>
      <c r="E17" s="5">
        <f t="shared" ca="1" si="1"/>
        <v>1.6015897386872282E-2</v>
      </c>
    </row>
    <row r="18" spans="1:5" x14ac:dyDescent="0.4">
      <c r="A18" s="2" vm="375">
        <f ca="1"/>
        <v>41821</v>
      </c>
      <c r="B18" vm="376">
        <f ca="1"/>
        <v>15.6495</v>
      </c>
      <c r="C18" s="5">
        <f t="shared" ca="1" si="0"/>
        <v>-3.6976788888953949E-2</v>
      </c>
      <c r="D18" vm="377">
        <f ca="1"/>
        <v>194.25</v>
      </c>
      <c r="E18" s="5">
        <f t="shared" ca="1" si="1"/>
        <v>-1.4057739490231699E-2</v>
      </c>
    </row>
    <row r="19" spans="1:5" x14ac:dyDescent="0.4">
      <c r="A19" s="2" vm="378">
        <f ca="1"/>
        <v>41852</v>
      </c>
      <c r="B19" vm="379">
        <f ca="1"/>
        <v>16.952000000000002</v>
      </c>
      <c r="C19" s="5">
        <f t="shared" ca="1" si="0"/>
        <v>7.9946853372001331E-2</v>
      </c>
      <c r="D19" vm="380">
        <f ca="1"/>
        <v>201.96</v>
      </c>
      <c r="E19" s="5">
        <f t="shared" ca="1" si="1"/>
        <v>3.8923668742958259E-2</v>
      </c>
    </row>
    <row r="20" spans="1:5" x14ac:dyDescent="0.4">
      <c r="A20" s="2" vm="381">
        <f ca="1"/>
        <v>41883</v>
      </c>
      <c r="B20" vm="382">
        <f ca="1"/>
        <v>16.122</v>
      </c>
      <c r="C20" s="5">
        <f t="shared" ca="1" si="0"/>
        <v>-5.0201022104588849E-2</v>
      </c>
      <c r="D20" vm="383">
        <f ca="1"/>
        <v>198.26</v>
      </c>
      <c r="E20" s="5">
        <f t="shared" ca="1" si="1"/>
        <v>-1.8490357385963621E-2</v>
      </c>
    </row>
    <row r="21" spans="1:5" x14ac:dyDescent="0.4">
      <c r="A21" s="2" vm="384">
        <f ca="1"/>
        <v>41913</v>
      </c>
      <c r="B21" vm="385">
        <f ca="1"/>
        <v>15.273</v>
      </c>
      <c r="C21" s="5">
        <f t="shared" ca="1" si="0"/>
        <v>-5.4098235273100502E-2</v>
      </c>
      <c r="D21" vm="386">
        <f ca="1"/>
        <v>202.99</v>
      </c>
      <c r="E21" s="5">
        <f t="shared" ca="1" si="1"/>
        <v>2.357741613992512E-2</v>
      </c>
    </row>
    <row r="22" spans="1:5" x14ac:dyDescent="0.4">
      <c r="A22" s="2" vm="387">
        <f ca="1"/>
        <v>41944</v>
      </c>
      <c r="B22" vm="388">
        <f ca="1"/>
        <v>16.931999999999999</v>
      </c>
      <c r="C22" s="5">
        <f t="shared" ca="1" si="0"/>
        <v>0.10311875907036849</v>
      </c>
      <c r="D22" vm="389">
        <f ca="1"/>
        <v>208.58</v>
      </c>
      <c r="E22" s="5">
        <f t="shared" ca="1" si="1"/>
        <v>2.716594394839035E-2</v>
      </c>
    </row>
    <row r="23" spans="1:5" x14ac:dyDescent="0.4">
      <c r="A23" s="2" vm="390">
        <f ca="1"/>
        <v>41974</v>
      </c>
      <c r="B23" vm="391">
        <f ca="1"/>
        <v>15.5175</v>
      </c>
      <c r="C23" s="5">
        <f t="shared" ca="1" si="0"/>
        <v>-8.7236903353006476E-2</v>
      </c>
      <c r="D23" vm="392">
        <f ca="1"/>
        <v>206.87</v>
      </c>
      <c r="E23" s="5">
        <f t="shared" ca="1" si="1"/>
        <v>-8.2320840381089368E-3</v>
      </c>
    </row>
    <row r="24" spans="1:5" x14ac:dyDescent="0.4">
      <c r="A24" s="2" vm="393">
        <f ca="1"/>
        <v>42005</v>
      </c>
      <c r="B24" vm="394">
        <f ca="1"/>
        <v>17.726500000000001</v>
      </c>
      <c r="C24" s="5">
        <f t="shared" ca="1" si="0"/>
        <v>0.13309227576605537</v>
      </c>
      <c r="D24" vm="395">
        <f ca="1"/>
        <v>200.87</v>
      </c>
      <c r="E24" s="5">
        <f t="shared" ca="1" si="1"/>
        <v>-2.9432644008501086E-2</v>
      </c>
    </row>
    <row r="25" spans="1:5" x14ac:dyDescent="0.4">
      <c r="A25" s="2" vm="396">
        <f ca="1"/>
        <v>42036</v>
      </c>
      <c r="B25" vm="397">
        <f ca="1"/>
        <v>19.007999999999999</v>
      </c>
      <c r="C25" s="5">
        <f t="shared" ca="1" si="0"/>
        <v>6.9799248108508308E-2</v>
      </c>
      <c r="D25" vm="398">
        <f ca="1"/>
        <v>212.21</v>
      </c>
      <c r="E25" s="5">
        <f t="shared" ca="1" si="1"/>
        <v>5.491841777650161E-2</v>
      </c>
    </row>
    <row r="26" spans="1:5" x14ac:dyDescent="0.4">
      <c r="A26" s="2" vm="327">
        <f ca="1"/>
        <v>42064</v>
      </c>
      <c r="B26" vm="328">
        <f ca="1"/>
        <v>18.605</v>
      </c>
      <c r="C26" s="5">
        <f t="shared" ca="1" si="0"/>
        <v>-2.1429581381648539E-2</v>
      </c>
      <c r="D26" vm="329">
        <f ca="1"/>
        <v>207.83</v>
      </c>
      <c r="E26" s="5">
        <f t="shared" ca="1" si="1"/>
        <v>-2.0855912591976517E-2</v>
      </c>
    </row>
    <row r="27" spans="1:5" x14ac:dyDescent="0.4">
      <c r="A27" s="2" vm="330">
        <f ca="1"/>
        <v>42095</v>
      </c>
      <c r="B27" vm="331">
        <f ca="1"/>
        <v>21.088999999999999</v>
      </c>
      <c r="C27" s="5">
        <f t="shared" ca="1" si="0"/>
        <v>0.12532121573104155</v>
      </c>
      <c r="D27" vm="332">
        <f ca="1"/>
        <v>209.85</v>
      </c>
      <c r="E27" s="5">
        <f t="shared" ca="1" si="1"/>
        <v>9.6725519486180328E-3</v>
      </c>
    </row>
    <row r="28" spans="1:5" x14ac:dyDescent="0.4">
      <c r="A28" s="2" vm="333">
        <f ca="1"/>
        <v>42125</v>
      </c>
      <c r="B28" vm="334">
        <f ca="1"/>
        <v>21.461500000000001</v>
      </c>
      <c r="C28" s="5">
        <f t="shared" ca="1" si="0"/>
        <v>1.7509054713900542E-2</v>
      </c>
      <c r="D28" vm="335">
        <f ca="1"/>
        <v>212.58</v>
      </c>
      <c r="E28" s="5">
        <f t="shared" ca="1" si="1"/>
        <v>1.2925398325835787E-2</v>
      </c>
    </row>
    <row r="29" spans="1:5" x14ac:dyDescent="0.4">
      <c r="A29" s="2" vm="336">
        <f ca="1"/>
        <v>42156</v>
      </c>
      <c r="B29" vm="337">
        <f ca="1"/>
        <v>21.704499999999999</v>
      </c>
      <c r="C29" s="5">
        <f t="shared" ca="1" si="0"/>
        <v>1.1258980075910722E-2</v>
      </c>
      <c r="D29" vm="338">
        <f ca="1"/>
        <v>207.22</v>
      </c>
      <c r="E29" s="5">
        <f t="shared" ca="1" si="1"/>
        <v>-2.553735728183E-2</v>
      </c>
    </row>
    <row r="30" spans="1:5" x14ac:dyDescent="0.4">
      <c r="A30" s="2" vm="339">
        <f ca="1"/>
        <v>42186</v>
      </c>
      <c r="B30" vm="340">
        <f ca="1"/>
        <v>26.807500000000001</v>
      </c>
      <c r="C30" s="5">
        <f t="shared" ca="1" si="0"/>
        <v>0.21116208679272519</v>
      </c>
      <c r="D30" vm="341">
        <f ca="1"/>
        <v>211.76</v>
      </c>
      <c r="E30" s="5">
        <f t="shared" ca="1" si="1"/>
        <v>2.1672527095240087E-2</v>
      </c>
    </row>
    <row r="31" spans="1:5" x14ac:dyDescent="0.4">
      <c r="A31" s="2" vm="342">
        <f ca="1"/>
        <v>42217</v>
      </c>
      <c r="B31" vm="343">
        <f ca="1"/>
        <v>25.644500000000001</v>
      </c>
      <c r="C31" s="5">
        <f t="shared" ca="1" si="0"/>
        <v>-4.4352575438968832E-2</v>
      </c>
      <c r="D31" vm="344">
        <f ca="1"/>
        <v>198.75</v>
      </c>
      <c r="E31" s="5">
        <f t="shared" ca="1" si="1"/>
        <v>-6.3405804384404532E-2</v>
      </c>
    </row>
    <row r="32" spans="1:5" x14ac:dyDescent="0.4">
      <c r="A32" s="2" vm="345">
        <f ca="1"/>
        <v>42248</v>
      </c>
      <c r="B32" vm="346">
        <f ca="1"/>
        <v>25.5945</v>
      </c>
      <c r="C32" s="5">
        <f t="shared" ca="1" si="0"/>
        <v>-1.9516390199026622E-3</v>
      </c>
      <c r="D32" vm="347">
        <f ca="1"/>
        <v>192.71</v>
      </c>
      <c r="E32" s="5">
        <f t="shared" ca="1" si="1"/>
        <v>-3.0861285324611964E-2</v>
      </c>
    </row>
    <row r="33" spans="1:5" x14ac:dyDescent="0.4">
      <c r="A33" s="2" vm="348">
        <f ca="1"/>
        <v>42278</v>
      </c>
      <c r="B33" vm="349">
        <f ca="1"/>
        <v>31.295000000000002</v>
      </c>
      <c r="C33" s="5">
        <f t="shared" ca="1" si="0"/>
        <v>0.20108085572337253</v>
      </c>
      <c r="D33" vm="350">
        <f ca="1"/>
        <v>209.05</v>
      </c>
      <c r="E33" s="5">
        <f t="shared" ca="1" si="1"/>
        <v>8.138698959274486E-2</v>
      </c>
    </row>
    <row r="34" spans="1:5" x14ac:dyDescent="0.4">
      <c r="A34" s="2" vm="351">
        <f ca="1"/>
        <v>42309</v>
      </c>
      <c r="B34" vm="352">
        <f ca="1"/>
        <v>33.24</v>
      </c>
      <c r="C34" s="5">
        <f t="shared" ca="1" si="0"/>
        <v>6.0295629610582657E-2</v>
      </c>
      <c r="D34" vm="353">
        <f ca="1"/>
        <v>209.87</v>
      </c>
      <c r="E34" s="5">
        <f t="shared" ca="1" si="1"/>
        <v>3.9148336067558256E-3</v>
      </c>
    </row>
    <row r="35" spans="1:5" x14ac:dyDescent="0.4">
      <c r="A35" s="2" vm="354">
        <f ca="1"/>
        <v>42339</v>
      </c>
      <c r="B35" vm="355">
        <f ca="1"/>
        <v>33.794499999999999</v>
      </c>
      <c r="C35" s="5">
        <f t="shared" ca="1" si="0"/>
        <v>1.6544097367590709E-2</v>
      </c>
      <c r="D35" vm="356">
        <f ca="1"/>
        <v>204.87</v>
      </c>
      <c r="E35" s="5">
        <f t="shared" ca="1" si="1"/>
        <v>-2.41126597682223E-2</v>
      </c>
    </row>
    <row r="36" spans="1:5" x14ac:dyDescent="0.4">
      <c r="A36" s="2" vm="357">
        <f ca="1"/>
        <v>42370</v>
      </c>
      <c r="B36" vm="358">
        <f ca="1"/>
        <v>29.35</v>
      </c>
      <c r="C36" s="5">
        <f t="shared" ca="1" si="0"/>
        <v>-0.14100552108073278</v>
      </c>
      <c r="D36" vm="359">
        <f ca="1"/>
        <v>194.62</v>
      </c>
      <c r="E36" s="5">
        <f t="shared" ca="1" si="1"/>
        <v>-5.1326692247264633E-2</v>
      </c>
    </row>
    <row r="37" spans="1:5" x14ac:dyDescent="0.4">
      <c r="A37" s="2" vm="360">
        <f ca="1"/>
        <v>42401</v>
      </c>
      <c r="B37" vm="361">
        <f ca="1"/>
        <v>27.626000000000001</v>
      </c>
      <c r="C37" s="5">
        <f t="shared" ca="1" si="0"/>
        <v>-6.0535187996337426E-2</v>
      </c>
      <c r="D37" vm="362">
        <f ca="1"/>
        <v>194.51</v>
      </c>
      <c r="E37" s="5">
        <f t="shared" ca="1" si="1"/>
        <v>-5.6536377524221443E-4</v>
      </c>
    </row>
    <row r="38" spans="1:5" x14ac:dyDescent="0.4">
      <c r="A38" s="2" vm="291">
        <f ca="1"/>
        <v>42430</v>
      </c>
      <c r="B38" vm="292">
        <f ca="1"/>
        <v>29.681999999999999</v>
      </c>
      <c r="C38" s="5">
        <f t="shared" ca="1" si="0"/>
        <v>7.1783443195858387E-2</v>
      </c>
      <c r="D38" vm="293">
        <f ca="1"/>
        <v>206.65</v>
      </c>
      <c r="E38" s="5">
        <f t="shared" ca="1" si="1"/>
        <v>6.054296533914072E-2</v>
      </c>
    </row>
    <row r="39" spans="1:5" x14ac:dyDescent="0.4">
      <c r="A39" s="2" vm="294">
        <f ca="1"/>
        <v>42461</v>
      </c>
      <c r="B39" vm="295">
        <f ca="1"/>
        <v>32.979500000000002</v>
      </c>
      <c r="C39" s="5">
        <f t="shared" ca="1" si="0"/>
        <v>0.10534535483944509</v>
      </c>
      <c r="D39" vm="296">
        <f ca="1"/>
        <v>207.46</v>
      </c>
      <c r="E39" s="5">
        <f t="shared" ca="1" si="1"/>
        <v>3.9120090459407227E-3</v>
      </c>
    </row>
    <row r="40" spans="1:5" x14ac:dyDescent="0.4">
      <c r="A40" s="2" vm="297">
        <f ca="1"/>
        <v>42491</v>
      </c>
      <c r="B40" vm="298">
        <f ca="1"/>
        <v>36.139499999999998</v>
      </c>
      <c r="C40" s="5">
        <f t="shared" ca="1" si="0"/>
        <v>9.1500293669527472E-2</v>
      </c>
      <c r="D40" vm="299">
        <f ca="1"/>
        <v>210.97</v>
      </c>
      <c r="E40" s="5">
        <f t="shared" ca="1" si="1"/>
        <v>1.6777393269049951E-2</v>
      </c>
    </row>
    <row r="41" spans="1:5" x14ac:dyDescent="0.4">
      <c r="A41" s="2" vm="300">
        <f ca="1"/>
        <v>42522</v>
      </c>
      <c r="B41" vm="301">
        <f ca="1"/>
        <v>35.780999999999999</v>
      </c>
      <c r="C41" s="5">
        <f t="shared" ca="1" si="0"/>
        <v>-9.9694237179575613E-3</v>
      </c>
      <c r="D41" vm="302">
        <f ca="1"/>
        <v>210.5</v>
      </c>
      <c r="E41" s="5">
        <f t="shared" ca="1" si="1"/>
        <v>-2.2302901502958355E-3</v>
      </c>
    </row>
    <row r="42" spans="1:5" x14ac:dyDescent="0.4">
      <c r="A42" s="2" vm="303">
        <f ca="1"/>
        <v>42552</v>
      </c>
      <c r="B42" vm="304">
        <f ca="1"/>
        <v>37.9405</v>
      </c>
      <c r="C42" s="5">
        <f t="shared" ca="1" si="0"/>
        <v>5.8602116858603864E-2</v>
      </c>
      <c r="D42" vm="305">
        <f ca="1"/>
        <v>218.37</v>
      </c>
      <c r="E42" s="5">
        <f t="shared" ca="1" si="1"/>
        <v>3.6705218675840173E-2</v>
      </c>
    </row>
    <row r="43" spans="1:5" x14ac:dyDescent="0.4">
      <c r="A43" s="2" vm="306">
        <f ca="1"/>
        <v>42583</v>
      </c>
      <c r="B43" vm="307">
        <f ca="1"/>
        <v>38.457999999999998</v>
      </c>
      <c r="C43" s="5">
        <f t="shared" ca="1" si="0"/>
        <v>1.3547593605149897E-2</v>
      </c>
      <c r="D43" vm="308">
        <f ca="1"/>
        <v>218.65</v>
      </c>
      <c r="E43" s="5">
        <f t="shared" ca="1" si="1"/>
        <v>1.2814060606534648E-3</v>
      </c>
    </row>
    <row r="44" spans="1:5" x14ac:dyDescent="0.4">
      <c r="A44" s="2" vm="309">
        <f ca="1"/>
        <v>42614</v>
      </c>
      <c r="B44" vm="310">
        <f ca="1"/>
        <v>41.865499999999997</v>
      </c>
      <c r="C44" s="5">
        <f t="shared" ca="1" si="0"/>
        <v>8.4895362007283995E-2</v>
      </c>
      <c r="D44" vm="311">
        <f ca="1"/>
        <v>217.56</v>
      </c>
      <c r="E44" s="5">
        <f t="shared" ca="1" si="1"/>
        <v>-4.9976033041696007E-3</v>
      </c>
    </row>
    <row r="45" spans="1:5" x14ac:dyDescent="0.4">
      <c r="A45" s="2" vm="312">
        <f ca="1"/>
        <v>42644</v>
      </c>
      <c r="B45" vm="313">
        <f ca="1"/>
        <v>39.491</v>
      </c>
      <c r="C45" s="5">
        <f t="shared" ca="1" si="0"/>
        <v>-5.8389300891191258E-2</v>
      </c>
      <c r="D45" vm="314">
        <f ca="1"/>
        <v>213.69</v>
      </c>
      <c r="E45" s="5">
        <f t="shared" ca="1" si="1"/>
        <v>-1.794830789638785E-2</v>
      </c>
    </row>
    <row r="46" spans="1:5" x14ac:dyDescent="0.4">
      <c r="A46" s="2" vm="315">
        <f ca="1"/>
        <v>42675</v>
      </c>
      <c r="B46" vm="316">
        <f ca="1"/>
        <v>37.528500000000001</v>
      </c>
      <c r="C46" s="5">
        <f t="shared" ca="1" si="0"/>
        <v>-5.0972153521881065E-2</v>
      </c>
      <c r="D46" vm="317">
        <f ca="1"/>
        <v>221.53</v>
      </c>
      <c r="E46" s="5">
        <f t="shared" ca="1" si="1"/>
        <v>3.6031653836211999E-2</v>
      </c>
    </row>
    <row r="47" spans="1:5" x14ac:dyDescent="0.4">
      <c r="A47" s="2" vm="318">
        <f ca="1"/>
        <v>42705</v>
      </c>
      <c r="B47" vm="319">
        <f ca="1"/>
        <v>37.493499999999997</v>
      </c>
      <c r="C47" s="5">
        <f t="shared" ca="1" si="0"/>
        <v>-9.3305970353376247E-4</v>
      </c>
      <c r="D47" vm="320">
        <f ca="1"/>
        <v>224.99</v>
      </c>
      <c r="E47" s="5">
        <f t="shared" ca="1" si="1"/>
        <v>1.5497936277708037E-2</v>
      </c>
    </row>
    <row r="48" spans="1:5" x14ac:dyDescent="0.4">
      <c r="A48" s="2" vm="321">
        <f ca="1"/>
        <v>42736</v>
      </c>
      <c r="B48" vm="322">
        <f ca="1"/>
        <v>41.173999999999999</v>
      </c>
      <c r="C48" s="5">
        <f t="shared" ca="1" si="0"/>
        <v>9.3639404568043122E-2</v>
      </c>
      <c r="D48" vm="323">
        <f ca="1"/>
        <v>228.93</v>
      </c>
      <c r="E48" s="5">
        <f t="shared" ca="1" si="1"/>
        <v>1.7360323197359383E-2</v>
      </c>
    </row>
    <row r="49" spans="1:5" x14ac:dyDescent="0.4">
      <c r="A49" s="2" vm="324">
        <f ca="1"/>
        <v>42767</v>
      </c>
      <c r="B49" vm="325">
        <f ca="1"/>
        <v>42.252000000000002</v>
      </c>
      <c r="C49" s="5">
        <f t="shared" ca="1" si="0"/>
        <v>2.5844700773799183E-2</v>
      </c>
      <c r="D49" vm="326">
        <f ca="1"/>
        <v>238.03</v>
      </c>
      <c r="E49" s="5">
        <f t="shared" ca="1" si="1"/>
        <v>3.8980436178304601E-2</v>
      </c>
    </row>
    <row r="50" spans="1:5" x14ac:dyDescent="0.4">
      <c r="A50" s="2" vm="255">
        <f ca="1"/>
        <v>42795</v>
      </c>
      <c r="B50" vm="256">
        <f ca="1"/>
        <v>44.326999999999998</v>
      </c>
      <c r="C50" s="5">
        <f t="shared" ca="1" si="0"/>
        <v>4.7942282244817488E-2</v>
      </c>
      <c r="D50" vm="257">
        <f ca="1"/>
        <v>237.27</v>
      </c>
      <c r="E50" s="5">
        <f t="shared" ca="1" si="1"/>
        <v>-3.1979829485205007E-3</v>
      </c>
    </row>
    <row r="51" spans="1:5" x14ac:dyDescent="0.4">
      <c r="A51" s="2" vm="258">
        <f ca="1"/>
        <v>42826</v>
      </c>
      <c r="B51" vm="259">
        <f ca="1"/>
        <v>46.249499999999998</v>
      </c>
      <c r="C51" s="5">
        <f t="shared" ca="1" si="0"/>
        <v>4.2456680883452759E-2</v>
      </c>
      <c r="D51" vm="260">
        <f ca="1"/>
        <v>239.56</v>
      </c>
      <c r="E51" s="5">
        <f t="shared" ca="1" si="1"/>
        <v>9.6051741968259888E-3</v>
      </c>
    </row>
    <row r="52" spans="1:5" x14ac:dyDescent="0.4">
      <c r="A52" s="2" vm="261">
        <f ca="1"/>
        <v>42856</v>
      </c>
      <c r="B52" vm="262">
        <f ca="1"/>
        <v>49.731000000000002</v>
      </c>
      <c r="C52" s="5">
        <f t="shared" ca="1" si="0"/>
        <v>7.2577828021652566E-2</v>
      </c>
      <c r="D52" vm="263">
        <f ca="1"/>
        <v>242.9</v>
      </c>
      <c r="E52" s="5">
        <f t="shared" ca="1" si="1"/>
        <v>1.3845928611865085E-2</v>
      </c>
    </row>
    <row r="53" spans="1:5" x14ac:dyDescent="0.4">
      <c r="A53" s="2" vm="264">
        <f ca="1"/>
        <v>42887</v>
      </c>
      <c r="B53" vm="265">
        <f ca="1"/>
        <v>48.4</v>
      </c>
      <c r="C53" s="5">
        <f t="shared" ca="1" si="0"/>
        <v>-2.7128667388252699E-2</v>
      </c>
      <c r="D53" vm="266">
        <f ca="1"/>
        <v>243.41</v>
      </c>
      <c r="E53" s="5">
        <f t="shared" ca="1" si="1"/>
        <v>2.0974283356963172E-3</v>
      </c>
    </row>
    <row r="54" spans="1:5" x14ac:dyDescent="0.4">
      <c r="A54" s="2" vm="267">
        <f ca="1"/>
        <v>42917</v>
      </c>
      <c r="B54" vm="268">
        <f ca="1"/>
        <v>49.389000000000003</v>
      </c>
      <c r="C54" s="5">
        <f t="shared" ca="1" si="0"/>
        <v>2.0227913611408428E-2</v>
      </c>
      <c r="D54" vm="269">
        <f ca="1"/>
        <v>248.46</v>
      </c>
      <c r="E54" s="5">
        <f t="shared" ca="1" si="1"/>
        <v>2.0534602441707954E-2</v>
      </c>
    </row>
    <row r="55" spans="1:5" x14ac:dyDescent="0.4">
      <c r="A55" s="2" vm="270">
        <f ca="1"/>
        <v>42948</v>
      </c>
      <c r="B55" vm="271">
        <f ca="1"/>
        <v>49.03</v>
      </c>
      <c r="C55" s="5">
        <f t="shared" ca="1" si="0"/>
        <v>-7.2953716708525646E-3</v>
      </c>
      <c r="D55" vm="272">
        <f ca="1"/>
        <v>249.14</v>
      </c>
      <c r="E55" s="5">
        <f t="shared" ca="1" si="1"/>
        <v>2.733120672415591E-3</v>
      </c>
    </row>
    <row r="56" spans="1:5" x14ac:dyDescent="0.4">
      <c r="A56" s="2" vm="273">
        <f ca="1"/>
        <v>42979</v>
      </c>
      <c r="B56" vm="274">
        <f ca="1"/>
        <v>48.067500000000003</v>
      </c>
      <c r="C56" s="5">
        <f t="shared" ca="1" si="0"/>
        <v>-1.9826082598787338E-2</v>
      </c>
      <c r="D56" vm="275">
        <f ca="1"/>
        <v>252.93</v>
      </c>
      <c r="E56" s="5">
        <f t="shared" ca="1" si="1"/>
        <v>1.509778314474752E-2</v>
      </c>
    </row>
    <row r="57" spans="1:5" x14ac:dyDescent="0.4">
      <c r="A57" s="2" vm="276">
        <f ca="1"/>
        <v>43009</v>
      </c>
      <c r="B57" vm="277">
        <f ca="1"/>
        <v>55.264000000000003</v>
      </c>
      <c r="C57" s="5">
        <f t="shared" ca="1" si="0"/>
        <v>0.13951542889991364</v>
      </c>
      <c r="D57" vm="278">
        <f ca="1"/>
        <v>258.81</v>
      </c>
      <c r="E57" s="5">
        <f t="shared" ca="1" si="1"/>
        <v>2.298143115390321E-2</v>
      </c>
    </row>
    <row r="58" spans="1:5" x14ac:dyDescent="0.4">
      <c r="A58" s="2" vm="279">
        <f ca="1"/>
        <v>43040</v>
      </c>
      <c r="B58" vm="280">
        <f ca="1"/>
        <v>58.837499999999999</v>
      </c>
      <c r="C58" s="5">
        <f t="shared" ca="1" si="0"/>
        <v>6.2657704762992497E-2</v>
      </c>
      <c r="D58" vm="281">
        <f ca="1"/>
        <v>266.89</v>
      </c>
      <c r="E58" s="5">
        <f t="shared" ca="1" si="1"/>
        <v>3.0742386735781675E-2</v>
      </c>
    </row>
    <row r="59" spans="1:5" x14ac:dyDescent="0.4">
      <c r="A59" s="2" vm="282">
        <f ca="1"/>
        <v>43070</v>
      </c>
      <c r="B59" vm="283">
        <f ca="1"/>
        <v>58.473500000000001</v>
      </c>
      <c r="C59" s="5">
        <f t="shared" ca="1" si="0"/>
        <v>-6.2057465740648085E-3</v>
      </c>
      <c r="D59" vm="284">
        <f ca="1"/>
        <v>268.85000000000002</v>
      </c>
      <c r="E59" s="5">
        <f t="shared" ca="1" si="1"/>
        <v>7.3170147633082674E-3</v>
      </c>
    </row>
    <row r="60" spans="1:5" x14ac:dyDescent="0.4">
      <c r="A60" s="2" vm="285">
        <f ca="1"/>
        <v>43101</v>
      </c>
      <c r="B60" vm="286">
        <f ca="1"/>
        <v>72.544499999999999</v>
      </c>
      <c r="C60" s="5">
        <f t="shared" ca="1" si="0"/>
        <v>0.21562650651693968</v>
      </c>
      <c r="D60" vm="287">
        <f ca="1"/>
        <v>284.14999999999998</v>
      </c>
      <c r="E60" s="5">
        <f t="shared" ca="1" si="1"/>
        <v>5.5348664487443147E-2</v>
      </c>
    </row>
    <row r="61" spans="1:5" x14ac:dyDescent="0.4">
      <c r="A61" s="2" vm="288">
        <f ca="1"/>
        <v>43132</v>
      </c>
      <c r="B61" vm="289">
        <f ca="1"/>
        <v>75.622500000000002</v>
      </c>
      <c r="C61" s="5">
        <f t="shared" ca="1" si="0"/>
        <v>4.1553691283207607E-2</v>
      </c>
      <c r="D61" vm="290">
        <f ca="1"/>
        <v>273.33999999999997</v>
      </c>
      <c r="E61" s="5">
        <f t="shared" ca="1" si="1"/>
        <v>-3.8785826206476116E-2</v>
      </c>
    </row>
    <row r="62" spans="1:5" x14ac:dyDescent="0.4">
      <c r="A62" s="2" vm="219">
        <f ca="1"/>
        <v>43160</v>
      </c>
      <c r="B62" vm="220">
        <f ca="1"/>
        <v>72.367000000000004</v>
      </c>
      <c r="C62" s="5">
        <f t="shared" ca="1" si="0"/>
        <v>-4.4003463575544112E-2</v>
      </c>
      <c r="D62" vm="221">
        <f ca="1"/>
        <v>265.37</v>
      </c>
      <c r="E62" s="5">
        <f t="shared" ca="1" si="1"/>
        <v>-2.9591362953097496E-2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2A6BB-785A-4EBF-A668-5DC722CC5303}">
  <dimension ref="A1:H62"/>
  <sheetViews>
    <sheetView workbookViewId="0">
      <selection activeCell="H3" sqref="H3"/>
    </sheetView>
  </sheetViews>
  <sheetFormatPr defaultRowHeight="24" x14ac:dyDescent="0.4"/>
  <cols>
    <col min="8" max="8" width="10" customWidth="1"/>
  </cols>
  <sheetData>
    <row r="1" spans="1:8" x14ac:dyDescent="0.4">
      <c r="A1" s="4" t="s">
        <v>0</v>
      </c>
      <c r="B1" s="4" t="str">
        <f>H3</f>
        <v>amzn</v>
      </c>
      <c r="C1" s="4"/>
      <c r="D1" s="4" t="s">
        <v>1</v>
      </c>
      <c r="E1" s="4"/>
      <c r="F1" s="4"/>
      <c r="G1" s="4"/>
      <c r="H1" s="1">
        <f ca="1">TODAY()</f>
        <v>45760</v>
      </c>
    </row>
    <row r="2" spans="1:8" ht="24.75" thickBot="1" x14ac:dyDescent="0.45">
      <c r="A2" s="2" cm="1" vm="435">
        <f t="array" aca="1" ref="A2:B62" ca="1">_xlfn.STOCKHISTORY(H3,H4,H5,2,0,0,1)</f>
        <v>40969</v>
      </c>
      <c r="B2" vm="436">
        <f ca="1"/>
        <v>10.125500000000001</v>
      </c>
      <c r="D2" cm="1" vm="437">
        <f t="array" aca="1" ref="D2:D62" ca="1">_xlfn.STOCKHISTORY(D1,H4,H5,2,0,1)</f>
        <v>141.21</v>
      </c>
      <c r="G2" s="4"/>
      <c r="H2" s="1"/>
    </row>
    <row r="3" spans="1:8" ht="24.75" thickBot="1" x14ac:dyDescent="0.45">
      <c r="A3" s="2" vm="438">
        <f ca="1"/>
        <v>41000</v>
      </c>
      <c r="B3" vm="439">
        <f ca="1"/>
        <v>11.595000000000001</v>
      </c>
      <c r="C3" s="5">
        <f ca="1">LN(B3/B2)</f>
        <v>0.13551697621812894</v>
      </c>
      <c r="D3" vm="440">
        <f ca="1"/>
        <v>140.28</v>
      </c>
      <c r="E3" s="5">
        <f ca="1">LN(D3/D2)</f>
        <v>-6.6077188091833421E-3</v>
      </c>
      <c r="H3" s="7" t="str">
        <f>Today!H3</f>
        <v>amzn</v>
      </c>
    </row>
    <row r="4" spans="1:8" x14ac:dyDescent="0.4">
      <c r="A4" s="2" vm="441">
        <f ca="1"/>
        <v>41030</v>
      </c>
      <c r="B4" vm="442">
        <f ca="1"/>
        <v>10.6455</v>
      </c>
      <c r="C4" s="5">
        <f t="shared" ref="C4:C62" ca="1" si="0">LN(B4/B3)</f>
        <v>-8.5436703056484806E-2</v>
      </c>
      <c r="D4" vm="443">
        <f ca="1"/>
        <v>131.85</v>
      </c>
      <c r="E4" s="5">
        <f t="shared" ref="E4:E62" ca="1" si="1">LN(D4/D3)</f>
        <v>-6.1975512472681654E-2</v>
      </c>
      <c r="H4" s="1">
        <f ca="1">DATE(YEAR(H5)-5,MONTH(H5),DAY(H5))</f>
        <v>40981</v>
      </c>
    </row>
    <row r="5" spans="1:8" x14ac:dyDescent="0.4">
      <c r="A5" s="2" vm="444">
        <f ca="1"/>
        <v>41061</v>
      </c>
      <c r="B5" vm="445">
        <f ca="1"/>
        <v>11.4175</v>
      </c>
      <c r="C5" s="5">
        <f t="shared" ca="1" si="0"/>
        <v>7.0009998426006775E-2</v>
      </c>
      <c r="D5" vm="446">
        <f ca="1"/>
        <v>136.75</v>
      </c>
      <c r="E5" s="5">
        <f t="shared" ca="1" si="1"/>
        <v>3.6489528502794875E-2</v>
      </c>
      <c r="H5" s="1">
        <f ca="1">DATE(YEAR(H1)-8,MONTH(H1)-1,DAY(H1))</f>
        <v>42807</v>
      </c>
    </row>
    <row r="6" spans="1:8" x14ac:dyDescent="0.4">
      <c r="A6" s="2" vm="447">
        <f ca="1"/>
        <v>41091</v>
      </c>
      <c r="B6" vm="448">
        <f ca="1"/>
        <v>11.664999999999999</v>
      </c>
      <c r="C6" s="5">
        <f t="shared" ca="1" si="0"/>
        <v>2.1445639396376139E-2</v>
      </c>
      <c r="D6" vm="449">
        <f ca="1"/>
        <v>138.44999999999999</v>
      </c>
      <c r="E6" s="5">
        <f t="shared" ca="1" si="1"/>
        <v>1.2354808314880257E-2</v>
      </c>
    </row>
    <row r="7" spans="1:8" x14ac:dyDescent="0.4">
      <c r="A7" s="2" vm="450">
        <f ca="1"/>
        <v>41122</v>
      </c>
      <c r="B7" vm="451">
        <f ca="1"/>
        <v>12.413500000000001</v>
      </c>
      <c r="C7" s="5">
        <f t="shared" ca="1" si="0"/>
        <v>6.2191684600430758E-2</v>
      </c>
      <c r="D7" vm="452">
        <f ca="1"/>
        <v>141.88</v>
      </c>
      <c r="E7" s="5">
        <f t="shared" ca="1" si="1"/>
        <v>2.4472380288450304E-2</v>
      </c>
      <c r="G7" t="s">
        <v>2</v>
      </c>
      <c r="H7" s="6">
        <f ca="1">SLOPE(C3:C62,E3:E62)</f>
        <v>1.4145028073744905</v>
      </c>
    </row>
    <row r="8" spans="1:8" x14ac:dyDescent="0.4">
      <c r="A8" s="2" vm="453">
        <f ca="1"/>
        <v>41153</v>
      </c>
      <c r="B8" vm="454">
        <f ca="1"/>
        <v>12.715999999999999</v>
      </c>
      <c r="C8" s="5">
        <f t="shared" ca="1" si="0"/>
        <v>2.4076452974732251E-2</v>
      </c>
      <c r="D8" vm="455">
        <f ca="1"/>
        <v>144.4</v>
      </c>
      <c r="E8" s="5">
        <f t="shared" ca="1" si="1"/>
        <v>1.7605596553304764E-2</v>
      </c>
    </row>
    <row r="9" spans="1:8" x14ac:dyDescent="0.4">
      <c r="A9" s="2" vm="456">
        <f ca="1"/>
        <v>41183</v>
      </c>
      <c r="B9" vm="457">
        <f ca="1"/>
        <v>11.6447</v>
      </c>
      <c r="C9" s="5">
        <f t="shared" ca="1" si="0"/>
        <v>-8.8009902173770652E-2</v>
      </c>
      <c r="D9" vm="458">
        <f ca="1"/>
        <v>141.47999999999999</v>
      </c>
      <c r="E9" s="5">
        <f t="shared" ca="1" si="1"/>
        <v>-2.0428862121446151E-2</v>
      </c>
    </row>
    <row r="10" spans="1:8" x14ac:dyDescent="0.4">
      <c r="A10" s="2" vm="459">
        <f ca="1"/>
        <v>41214</v>
      </c>
      <c r="B10" vm="460">
        <f ca="1"/>
        <v>12.602499999999999</v>
      </c>
      <c r="C10" s="5">
        <f t="shared" ca="1" si="0"/>
        <v>7.9044066099863156E-2</v>
      </c>
      <c r="D10" vm="461">
        <f ca="1"/>
        <v>142.71</v>
      </c>
      <c r="E10" s="5">
        <f t="shared" ca="1" si="1"/>
        <v>8.6562347750200816E-3</v>
      </c>
    </row>
    <row r="11" spans="1:8" x14ac:dyDescent="0.4">
      <c r="A11" s="2" vm="462">
        <f ca="1"/>
        <v>41244</v>
      </c>
      <c r="B11" vm="463">
        <f ca="1"/>
        <v>12.5435</v>
      </c>
      <c r="C11" s="5">
        <f t="shared" ca="1" si="0"/>
        <v>-4.6926038548929872E-3</v>
      </c>
      <c r="D11" vm="464">
        <f ca="1"/>
        <v>143.13999999999999</v>
      </c>
      <c r="E11" s="5">
        <f t="shared" ca="1" si="1"/>
        <v>3.008573198151579E-3</v>
      </c>
    </row>
    <row r="12" spans="1:8" x14ac:dyDescent="0.4">
      <c r="A12" s="2" vm="465">
        <f ca="1"/>
        <v>41275</v>
      </c>
      <c r="B12" vm="466">
        <f ca="1"/>
        <v>13.275</v>
      </c>
      <c r="C12" s="5">
        <f t="shared" ca="1" si="0"/>
        <v>5.6679964008246771E-2</v>
      </c>
      <c r="D12" vm="467">
        <f ca="1"/>
        <v>150.46</v>
      </c>
      <c r="E12" s="5">
        <f t="shared" ca="1" si="1"/>
        <v>4.9874095821624304E-2</v>
      </c>
    </row>
    <row r="13" spans="1:8" x14ac:dyDescent="0.4">
      <c r="A13" s="2" vm="468">
        <f ca="1"/>
        <v>41306</v>
      </c>
      <c r="B13" vm="469">
        <f ca="1"/>
        <v>13.2135</v>
      </c>
      <c r="C13" s="5">
        <f t="shared" ca="1" si="0"/>
        <v>-4.6435328921795955E-3</v>
      </c>
      <c r="D13" vm="470">
        <f ca="1"/>
        <v>152.5</v>
      </c>
      <c r="E13" s="5">
        <f t="shared" ca="1" si="1"/>
        <v>1.3467327915390735E-2</v>
      </c>
    </row>
    <row r="14" spans="1:8" x14ac:dyDescent="0.4">
      <c r="A14" s="2" vm="399">
        <f ca="1"/>
        <v>41334</v>
      </c>
      <c r="B14" vm="400">
        <f ca="1"/>
        <v>13.3245</v>
      </c>
      <c r="C14" s="5">
        <f t="shared" ca="1" si="0"/>
        <v>8.3654116599053557E-3</v>
      </c>
      <c r="D14" vm="401">
        <f ca="1"/>
        <v>157.36000000000001</v>
      </c>
      <c r="E14" s="5">
        <f t="shared" ca="1" si="1"/>
        <v>3.1371578033337413E-2</v>
      </c>
    </row>
    <row r="15" spans="1:8" x14ac:dyDescent="0.4">
      <c r="A15" s="2" vm="402">
        <f ca="1"/>
        <v>41365</v>
      </c>
      <c r="B15" vm="403">
        <f ca="1"/>
        <v>12.6905</v>
      </c>
      <c r="C15" s="5">
        <f t="shared" ca="1" si="0"/>
        <v>-4.8750763842404239E-2</v>
      </c>
      <c r="D15" vm="404">
        <f ca="1"/>
        <v>160.44999999999999</v>
      </c>
      <c r="E15" s="5">
        <f t="shared" ca="1" si="1"/>
        <v>1.9446193475062015E-2</v>
      </c>
    </row>
    <row r="16" spans="1:8" x14ac:dyDescent="0.4">
      <c r="A16" s="2" vm="405">
        <f ca="1"/>
        <v>41395</v>
      </c>
      <c r="B16" vm="406">
        <f ca="1"/>
        <v>13.46</v>
      </c>
      <c r="C16" s="5">
        <f t="shared" ca="1" si="0"/>
        <v>5.8868642163257684E-2</v>
      </c>
      <c r="D16" vm="407">
        <f ca="1"/>
        <v>164.3</v>
      </c>
      <c r="E16" s="5">
        <f t="shared" ca="1" si="1"/>
        <v>2.3711657487356631E-2</v>
      </c>
    </row>
    <row r="17" spans="1:5" x14ac:dyDescent="0.4">
      <c r="A17" s="2" vm="408">
        <f ca="1"/>
        <v>41426</v>
      </c>
      <c r="B17" vm="409">
        <f ca="1"/>
        <v>13.884499999999999</v>
      </c>
      <c r="C17" s="5">
        <f t="shared" ca="1" si="0"/>
        <v>3.1050785810979229E-2</v>
      </c>
      <c r="D17" vm="410">
        <f ca="1"/>
        <v>160.88</v>
      </c>
      <c r="E17" s="5">
        <f t="shared" ca="1" si="1"/>
        <v>-2.103527957882589E-2</v>
      </c>
    </row>
    <row r="18" spans="1:5" x14ac:dyDescent="0.4">
      <c r="A18" s="2" vm="411">
        <f ca="1"/>
        <v>41456</v>
      </c>
      <c r="B18" vm="412">
        <f ca="1"/>
        <v>15.061</v>
      </c>
      <c r="C18" s="5">
        <f t="shared" ca="1" si="0"/>
        <v>8.133551120215049E-2</v>
      </c>
      <c r="D18" vm="413">
        <f ca="1"/>
        <v>169.55</v>
      </c>
      <c r="E18" s="5">
        <f t="shared" ca="1" si="1"/>
        <v>5.2489123107251109E-2</v>
      </c>
    </row>
    <row r="19" spans="1:5" x14ac:dyDescent="0.4">
      <c r="A19" s="2" vm="414">
        <f ca="1"/>
        <v>41487</v>
      </c>
      <c r="B19" vm="415">
        <f ca="1"/>
        <v>14.048999999999999</v>
      </c>
      <c r="C19" s="5">
        <f t="shared" ca="1" si="0"/>
        <v>-6.955740236019721E-2</v>
      </c>
      <c r="D19" vm="416">
        <f ca="1"/>
        <v>164.4</v>
      </c>
      <c r="E19" s="5">
        <f t="shared" ca="1" si="1"/>
        <v>-3.0845385949568059E-2</v>
      </c>
    </row>
    <row r="20" spans="1:5" x14ac:dyDescent="0.4">
      <c r="A20" s="2" vm="417">
        <f ca="1"/>
        <v>41518</v>
      </c>
      <c r="B20" vm="418">
        <f ca="1"/>
        <v>15.632</v>
      </c>
      <c r="C20" s="5">
        <f t="shared" ca="1" si="0"/>
        <v>0.10676887643091244</v>
      </c>
      <c r="D20" vm="419">
        <f ca="1"/>
        <v>168.9</v>
      </c>
      <c r="E20" s="5">
        <f t="shared" ca="1" si="1"/>
        <v>2.7004341191674951E-2</v>
      </c>
    </row>
    <row r="21" spans="1:5" x14ac:dyDescent="0.4">
      <c r="A21" s="2" vm="420">
        <f ca="1"/>
        <v>41548</v>
      </c>
      <c r="B21" vm="421">
        <f ca="1"/>
        <v>18.201499999999999</v>
      </c>
      <c r="C21" s="5">
        <f t="shared" ca="1" si="0"/>
        <v>0.15218391296859804</v>
      </c>
      <c r="D21" vm="422">
        <f ca="1"/>
        <v>176.69</v>
      </c>
      <c r="E21" s="5">
        <f t="shared" ca="1" si="1"/>
        <v>4.508996081480432E-2</v>
      </c>
    </row>
    <row r="22" spans="1:5" x14ac:dyDescent="0.4">
      <c r="A22" s="2" vm="423">
        <f ca="1"/>
        <v>41579</v>
      </c>
      <c r="B22" vm="424">
        <f ca="1"/>
        <v>19.681000000000001</v>
      </c>
      <c r="C22" s="5">
        <f t="shared" ca="1" si="0"/>
        <v>7.8149695072275538E-2</v>
      </c>
      <c r="D22" vm="425">
        <f ca="1"/>
        <v>181.96</v>
      </c>
      <c r="E22" s="5">
        <f t="shared" ca="1" si="1"/>
        <v>2.9390098073244674E-2</v>
      </c>
    </row>
    <row r="23" spans="1:5" x14ac:dyDescent="0.4">
      <c r="A23" s="2" vm="426">
        <f ca="1"/>
        <v>41609</v>
      </c>
      <c r="B23" vm="427">
        <f ca="1"/>
        <v>19.939499999999999</v>
      </c>
      <c r="C23" s="5">
        <f t="shared" ca="1" si="0"/>
        <v>1.3048985652326216E-2</v>
      </c>
      <c r="D23" vm="428">
        <f ca="1"/>
        <v>185.65</v>
      </c>
      <c r="E23" s="5">
        <f t="shared" ca="1" si="1"/>
        <v>2.0076297921285798E-2</v>
      </c>
    </row>
    <row r="24" spans="1:5" x14ac:dyDescent="0.4">
      <c r="A24" s="2" vm="429">
        <f ca="1"/>
        <v>41640</v>
      </c>
      <c r="B24" vm="430">
        <f ca="1"/>
        <v>17.9345</v>
      </c>
      <c r="C24" s="5">
        <f t="shared" ca="1" si="0"/>
        <v>-0.10597645684794997</v>
      </c>
      <c r="D24" vm="431">
        <f ca="1"/>
        <v>179.17</v>
      </c>
      <c r="E24" s="5">
        <f t="shared" ca="1" si="1"/>
        <v>-3.5528104811282608E-2</v>
      </c>
    </row>
    <row r="25" spans="1:5" x14ac:dyDescent="0.4">
      <c r="A25" s="2" vm="432">
        <f ca="1"/>
        <v>41671</v>
      </c>
      <c r="B25" vm="433">
        <f ca="1"/>
        <v>18.105</v>
      </c>
      <c r="C25" s="5">
        <f t="shared" ca="1" si="0"/>
        <v>9.4619110719280381E-3</v>
      </c>
      <c r="D25" vm="434">
        <f ca="1"/>
        <v>187.34</v>
      </c>
      <c r="E25" s="5">
        <f t="shared" ca="1" si="1"/>
        <v>4.4590071969178004E-2</v>
      </c>
    </row>
    <row r="26" spans="1:5" x14ac:dyDescent="0.4">
      <c r="A26" s="2" vm="363">
        <f ca="1"/>
        <v>41699</v>
      </c>
      <c r="B26" vm="364">
        <f ca="1"/>
        <v>16.818300000000001</v>
      </c>
      <c r="C26" s="5">
        <f t="shared" ca="1" si="0"/>
        <v>-7.3720563935312677E-2</v>
      </c>
      <c r="D26" vm="365">
        <f ca="1"/>
        <v>188.14</v>
      </c>
      <c r="E26" s="5">
        <f t="shared" ca="1" si="1"/>
        <v>4.2612187628207352E-3</v>
      </c>
    </row>
    <row r="27" spans="1:5" x14ac:dyDescent="0.4">
      <c r="A27" s="2" vm="366">
        <f ca="1"/>
        <v>41730</v>
      </c>
      <c r="B27" vm="367">
        <f ca="1"/>
        <v>15.2065</v>
      </c>
      <c r="C27" s="5">
        <f t="shared" ca="1" si="0"/>
        <v>-0.10074461125943901</v>
      </c>
      <c r="D27" vm="368">
        <f ca="1"/>
        <v>189.54</v>
      </c>
      <c r="E27" s="5">
        <f t="shared" ca="1" si="1"/>
        <v>7.4137174982435829E-3</v>
      </c>
    </row>
    <row r="28" spans="1:5" x14ac:dyDescent="0.4">
      <c r="A28" s="2" vm="369">
        <f ca="1"/>
        <v>41760</v>
      </c>
      <c r="B28" vm="370">
        <f ca="1"/>
        <v>15.6275</v>
      </c>
      <c r="C28" s="5">
        <f t="shared" ca="1" si="0"/>
        <v>2.7309214800977481E-2</v>
      </c>
      <c r="D28" vm="371">
        <f ca="1"/>
        <v>193.87</v>
      </c>
      <c r="E28" s="5">
        <f t="shared" ca="1" si="1"/>
        <v>2.2587747309067298E-2</v>
      </c>
    </row>
    <row r="29" spans="1:5" x14ac:dyDescent="0.4">
      <c r="A29" s="2" vm="372">
        <f ca="1"/>
        <v>41791</v>
      </c>
      <c r="B29" vm="373">
        <f ca="1"/>
        <v>16.239000000000001</v>
      </c>
      <c r="C29" s="5">
        <f t="shared" ca="1" si="0"/>
        <v>3.8383573659120207E-2</v>
      </c>
      <c r="D29" vm="374">
        <f ca="1"/>
        <v>197</v>
      </c>
      <c r="E29" s="5">
        <f t="shared" ca="1" si="1"/>
        <v>1.6015897386872282E-2</v>
      </c>
    </row>
    <row r="30" spans="1:5" x14ac:dyDescent="0.4">
      <c r="A30" s="2" vm="375">
        <f ca="1"/>
        <v>41821</v>
      </c>
      <c r="B30" vm="376">
        <f ca="1"/>
        <v>15.6495</v>
      </c>
      <c r="C30" s="5">
        <f t="shared" ca="1" si="0"/>
        <v>-3.6976788888953949E-2</v>
      </c>
      <c r="D30" vm="377">
        <f ca="1"/>
        <v>194.25</v>
      </c>
      <c r="E30" s="5">
        <f t="shared" ca="1" si="1"/>
        <v>-1.4057739490231699E-2</v>
      </c>
    </row>
    <row r="31" spans="1:5" x14ac:dyDescent="0.4">
      <c r="A31" s="2" vm="378">
        <f ca="1"/>
        <v>41852</v>
      </c>
      <c r="B31" vm="379">
        <f ca="1"/>
        <v>16.952000000000002</v>
      </c>
      <c r="C31" s="5">
        <f t="shared" ca="1" si="0"/>
        <v>7.9946853372001331E-2</v>
      </c>
      <c r="D31" vm="380">
        <f ca="1"/>
        <v>201.96</v>
      </c>
      <c r="E31" s="5">
        <f t="shared" ca="1" si="1"/>
        <v>3.8923668742958259E-2</v>
      </c>
    </row>
    <row r="32" spans="1:5" x14ac:dyDescent="0.4">
      <c r="A32" s="2" vm="381">
        <f ca="1"/>
        <v>41883</v>
      </c>
      <c r="B32" vm="382">
        <f ca="1"/>
        <v>16.122</v>
      </c>
      <c r="C32" s="5">
        <f t="shared" ca="1" si="0"/>
        <v>-5.0201022104588849E-2</v>
      </c>
      <c r="D32" vm="383">
        <f ca="1"/>
        <v>198.26</v>
      </c>
      <c r="E32" s="5">
        <f t="shared" ca="1" si="1"/>
        <v>-1.8490357385963621E-2</v>
      </c>
    </row>
    <row r="33" spans="1:5" x14ac:dyDescent="0.4">
      <c r="A33" s="2" vm="384">
        <f ca="1"/>
        <v>41913</v>
      </c>
      <c r="B33" vm="385">
        <f ca="1"/>
        <v>15.273</v>
      </c>
      <c r="C33" s="5">
        <f t="shared" ca="1" si="0"/>
        <v>-5.4098235273100502E-2</v>
      </c>
      <c r="D33" vm="386">
        <f ca="1"/>
        <v>202.99</v>
      </c>
      <c r="E33" s="5">
        <f t="shared" ca="1" si="1"/>
        <v>2.357741613992512E-2</v>
      </c>
    </row>
    <row r="34" spans="1:5" x14ac:dyDescent="0.4">
      <c r="A34" s="2" vm="387">
        <f ca="1"/>
        <v>41944</v>
      </c>
      <c r="B34" vm="388">
        <f ca="1"/>
        <v>16.931999999999999</v>
      </c>
      <c r="C34" s="5">
        <f t="shared" ca="1" si="0"/>
        <v>0.10311875907036849</v>
      </c>
      <c r="D34" vm="389">
        <f ca="1"/>
        <v>208.58</v>
      </c>
      <c r="E34" s="5">
        <f t="shared" ca="1" si="1"/>
        <v>2.716594394839035E-2</v>
      </c>
    </row>
    <row r="35" spans="1:5" x14ac:dyDescent="0.4">
      <c r="A35" s="2" vm="390">
        <f ca="1"/>
        <v>41974</v>
      </c>
      <c r="B35" vm="391">
        <f ca="1"/>
        <v>15.5175</v>
      </c>
      <c r="C35" s="5">
        <f t="shared" ca="1" si="0"/>
        <v>-8.7236903353006476E-2</v>
      </c>
      <c r="D35" vm="392">
        <f ca="1"/>
        <v>206.87</v>
      </c>
      <c r="E35" s="5">
        <f t="shared" ca="1" si="1"/>
        <v>-8.2320840381089368E-3</v>
      </c>
    </row>
    <row r="36" spans="1:5" x14ac:dyDescent="0.4">
      <c r="A36" s="2" vm="393">
        <f ca="1"/>
        <v>42005</v>
      </c>
      <c r="B36" vm="394">
        <f ca="1"/>
        <v>17.726500000000001</v>
      </c>
      <c r="C36" s="5">
        <f t="shared" ca="1" si="0"/>
        <v>0.13309227576605537</v>
      </c>
      <c r="D36" vm="395">
        <f ca="1"/>
        <v>200.87</v>
      </c>
      <c r="E36" s="5">
        <f t="shared" ca="1" si="1"/>
        <v>-2.9432644008501086E-2</v>
      </c>
    </row>
    <row r="37" spans="1:5" x14ac:dyDescent="0.4">
      <c r="A37" s="2" vm="396">
        <f ca="1"/>
        <v>42036</v>
      </c>
      <c r="B37" vm="397">
        <f ca="1"/>
        <v>19.007999999999999</v>
      </c>
      <c r="C37" s="5">
        <f t="shared" ca="1" si="0"/>
        <v>6.9799248108508308E-2</v>
      </c>
      <c r="D37" vm="398">
        <f ca="1"/>
        <v>212.21</v>
      </c>
      <c r="E37" s="5">
        <f t="shared" ca="1" si="1"/>
        <v>5.491841777650161E-2</v>
      </c>
    </row>
    <row r="38" spans="1:5" x14ac:dyDescent="0.4">
      <c r="A38" s="2" vm="327">
        <f ca="1"/>
        <v>42064</v>
      </c>
      <c r="B38" vm="328">
        <f ca="1"/>
        <v>18.605</v>
      </c>
      <c r="C38" s="5">
        <f t="shared" ca="1" si="0"/>
        <v>-2.1429581381648539E-2</v>
      </c>
      <c r="D38" vm="329">
        <f ca="1"/>
        <v>207.83</v>
      </c>
      <c r="E38" s="5">
        <f t="shared" ca="1" si="1"/>
        <v>-2.0855912591976517E-2</v>
      </c>
    </row>
    <row r="39" spans="1:5" x14ac:dyDescent="0.4">
      <c r="A39" s="2" vm="330">
        <f ca="1"/>
        <v>42095</v>
      </c>
      <c r="B39" vm="331">
        <f ca="1"/>
        <v>21.088999999999999</v>
      </c>
      <c r="C39" s="5">
        <f t="shared" ca="1" si="0"/>
        <v>0.12532121573104155</v>
      </c>
      <c r="D39" vm="332">
        <f ca="1"/>
        <v>209.85</v>
      </c>
      <c r="E39" s="5">
        <f t="shared" ca="1" si="1"/>
        <v>9.6725519486180328E-3</v>
      </c>
    </row>
    <row r="40" spans="1:5" x14ac:dyDescent="0.4">
      <c r="A40" s="2" vm="333">
        <f ca="1"/>
        <v>42125</v>
      </c>
      <c r="B40" vm="334">
        <f ca="1"/>
        <v>21.461500000000001</v>
      </c>
      <c r="C40" s="5">
        <f t="shared" ca="1" si="0"/>
        <v>1.7509054713900542E-2</v>
      </c>
      <c r="D40" vm="335">
        <f ca="1"/>
        <v>212.58</v>
      </c>
      <c r="E40" s="5">
        <f t="shared" ca="1" si="1"/>
        <v>1.2925398325835787E-2</v>
      </c>
    </row>
    <row r="41" spans="1:5" x14ac:dyDescent="0.4">
      <c r="A41" s="2" vm="336">
        <f ca="1"/>
        <v>42156</v>
      </c>
      <c r="B41" vm="337">
        <f ca="1"/>
        <v>21.704499999999999</v>
      </c>
      <c r="C41" s="5">
        <f t="shared" ca="1" si="0"/>
        <v>1.1258980075910722E-2</v>
      </c>
      <c r="D41" vm="338">
        <f ca="1"/>
        <v>207.22</v>
      </c>
      <c r="E41" s="5">
        <f t="shared" ca="1" si="1"/>
        <v>-2.553735728183E-2</v>
      </c>
    </row>
    <row r="42" spans="1:5" x14ac:dyDescent="0.4">
      <c r="A42" s="2" vm="339">
        <f ca="1"/>
        <v>42186</v>
      </c>
      <c r="B42" vm="340">
        <f ca="1"/>
        <v>26.807500000000001</v>
      </c>
      <c r="C42" s="5">
        <f t="shared" ca="1" si="0"/>
        <v>0.21116208679272519</v>
      </c>
      <c r="D42" vm="341">
        <f ca="1"/>
        <v>211.76</v>
      </c>
      <c r="E42" s="5">
        <f t="shared" ca="1" si="1"/>
        <v>2.1672527095240087E-2</v>
      </c>
    </row>
    <row r="43" spans="1:5" x14ac:dyDescent="0.4">
      <c r="A43" s="2" vm="342">
        <f ca="1"/>
        <v>42217</v>
      </c>
      <c r="B43" vm="343">
        <f ca="1"/>
        <v>25.644500000000001</v>
      </c>
      <c r="C43" s="5">
        <f t="shared" ca="1" si="0"/>
        <v>-4.4352575438968832E-2</v>
      </c>
      <c r="D43" vm="344">
        <f ca="1"/>
        <v>198.75</v>
      </c>
      <c r="E43" s="5">
        <f t="shared" ca="1" si="1"/>
        <v>-6.3405804384404532E-2</v>
      </c>
    </row>
    <row r="44" spans="1:5" x14ac:dyDescent="0.4">
      <c r="A44" s="2" vm="345">
        <f ca="1"/>
        <v>42248</v>
      </c>
      <c r="B44" vm="346">
        <f ca="1"/>
        <v>25.5945</v>
      </c>
      <c r="C44" s="5">
        <f t="shared" ca="1" si="0"/>
        <v>-1.9516390199026622E-3</v>
      </c>
      <c r="D44" vm="347">
        <f ca="1"/>
        <v>192.71</v>
      </c>
      <c r="E44" s="5">
        <f t="shared" ca="1" si="1"/>
        <v>-3.0861285324611964E-2</v>
      </c>
    </row>
    <row r="45" spans="1:5" x14ac:dyDescent="0.4">
      <c r="A45" s="2" vm="348">
        <f ca="1"/>
        <v>42278</v>
      </c>
      <c r="B45" vm="349">
        <f ca="1"/>
        <v>31.295000000000002</v>
      </c>
      <c r="C45" s="5">
        <f t="shared" ca="1" si="0"/>
        <v>0.20108085572337253</v>
      </c>
      <c r="D45" vm="350">
        <f ca="1"/>
        <v>209.05</v>
      </c>
      <c r="E45" s="5">
        <f t="shared" ca="1" si="1"/>
        <v>8.138698959274486E-2</v>
      </c>
    </row>
    <row r="46" spans="1:5" x14ac:dyDescent="0.4">
      <c r="A46" s="2" vm="351">
        <f ca="1"/>
        <v>42309</v>
      </c>
      <c r="B46" vm="352">
        <f ca="1"/>
        <v>33.24</v>
      </c>
      <c r="C46" s="5">
        <f t="shared" ca="1" si="0"/>
        <v>6.0295629610582657E-2</v>
      </c>
      <c r="D46" vm="353">
        <f ca="1"/>
        <v>209.87</v>
      </c>
      <c r="E46" s="5">
        <f t="shared" ca="1" si="1"/>
        <v>3.9148336067558256E-3</v>
      </c>
    </row>
    <row r="47" spans="1:5" x14ac:dyDescent="0.4">
      <c r="A47" s="2" vm="354">
        <f ca="1"/>
        <v>42339</v>
      </c>
      <c r="B47" vm="355">
        <f ca="1"/>
        <v>33.794499999999999</v>
      </c>
      <c r="C47" s="5">
        <f t="shared" ca="1" si="0"/>
        <v>1.6544097367590709E-2</v>
      </c>
      <c r="D47" vm="356">
        <f ca="1"/>
        <v>204.87</v>
      </c>
      <c r="E47" s="5">
        <f t="shared" ca="1" si="1"/>
        <v>-2.41126597682223E-2</v>
      </c>
    </row>
    <row r="48" spans="1:5" x14ac:dyDescent="0.4">
      <c r="A48" s="2" vm="357">
        <f ca="1"/>
        <v>42370</v>
      </c>
      <c r="B48" vm="358">
        <f ca="1"/>
        <v>29.35</v>
      </c>
      <c r="C48" s="5">
        <f t="shared" ca="1" si="0"/>
        <v>-0.14100552108073278</v>
      </c>
      <c r="D48" vm="359">
        <f ca="1"/>
        <v>194.62</v>
      </c>
      <c r="E48" s="5">
        <f t="shared" ca="1" si="1"/>
        <v>-5.1326692247264633E-2</v>
      </c>
    </row>
    <row r="49" spans="1:5" x14ac:dyDescent="0.4">
      <c r="A49" s="2" vm="360">
        <f ca="1"/>
        <v>42401</v>
      </c>
      <c r="B49" vm="361">
        <f ca="1"/>
        <v>27.626000000000001</v>
      </c>
      <c r="C49" s="5">
        <f t="shared" ca="1" si="0"/>
        <v>-6.0535187996337426E-2</v>
      </c>
      <c r="D49" vm="362">
        <f ca="1"/>
        <v>194.51</v>
      </c>
      <c r="E49" s="5">
        <f t="shared" ca="1" si="1"/>
        <v>-5.6536377524221443E-4</v>
      </c>
    </row>
    <row r="50" spans="1:5" x14ac:dyDescent="0.4">
      <c r="A50" s="2" vm="291">
        <f ca="1"/>
        <v>42430</v>
      </c>
      <c r="B50" vm="292">
        <f ca="1"/>
        <v>29.681999999999999</v>
      </c>
      <c r="C50" s="5">
        <f t="shared" ca="1" si="0"/>
        <v>7.1783443195858387E-2</v>
      </c>
      <c r="D50" vm="293">
        <f ca="1"/>
        <v>206.65</v>
      </c>
      <c r="E50" s="5">
        <f t="shared" ca="1" si="1"/>
        <v>6.054296533914072E-2</v>
      </c>
    </row>
    <row r="51" spans="1:5" x14ac:dyDescent="0.4">
      <c r="A51" s="2" vm="294">
        <f ca="1"/>
        <v>42461</v>
      </c>
      <c r="B51" vm="295">
        <f ca="1"/>
        <v>32.979500000000002</v>
      </c>
      <c r="C51" s="5">
        <f t="shared" ca="1" si="0"/>
        <v>0.10534535483944509</v>
      </c>
      <c r="D51" vm="296">
        <f ca="1"/>
        <v>207.46</v>
      </c>
      <c r="E51" s="5">
        <f t="shared" ca="1" si="1"/>
        <v>3.9120090459407227E-3</v>
      </c>
    </row>
    <row r="52" spans="1:5" x14ac:dyDescent="0.4">
      <c r="A52" s="2" vm="297">
        <f ca="1"/>
        <v>42491</v>
      </c>
      <c r="B52" vm="298">
        <f ca="1"/>
        <v>36.139499999999998</v>
      </c>
      <c r="C52" s="5">
        <f t="shared" ca="1" si="0"/>
        <v>9.1500293669527472E-2</v>
      </c>
      <c r="D52" vm="299">
        <f ca="1"/>
        <v>210.97</v>
      </c>
      <c r="E52" s="5">
        <f t="shared" ca="1" si="1"/>
        <v>1.6777393269049951E-2</v>
      </c>
    </row>
    <row r="53" spans="1:5" x14ac:dyDescent="0.4">
      <c r="A53" s="2" vm="300">
        <f ca="1"/>
        <v>42522</v>
      </c>
      <c r="B53" vm="301">
        <f ca="1"/>
        <v>35.780999999999999</v>
      </c>
      <c r="C53" s="5">
        <f t="shared" ca="1" si="0"/>
        <v>-9.9694237179575613E-3</v>
      </c>
      <c r="D53" vm="302">
        <f ca="1"/>
        <v>210.5</v>
      </c>
      <c r="E53" s="5">
        <f t="shared" ca="1" si="1"/>
        <v>-2.2302901502958355E-3</v>
      </c>
    </row>
    <row r="54" spans="1:5" x14ac:dyDescent="0.4">
      <c r="A54" s="2" vm="303">
        <f ca="1"/>
        <v>42552</v>
      </c>
      <c r="B54" vm="304">
        <f ca="1"/>
        <v>37.9405</v>
      </c>
      <c r="C54" s="5">
        <f t="shared" ca="1" si="0"/>
        <v>5.8602116858603864E-2</v>
      </c>
      <c r="D54" vm="305">
        <f ca="1"/>
        <v>218.37</v>
      </c>
      <c r="E54" s="5">
        <f t="shared" ca="1" si="1"/>
        <v>3.6705218675840173E-2</v>
      </c>
    </row>
    <row r="55" spans="1:5" x14ac:dyDescent="0.4">
      <c r="A55" s="2" vm="306">
        <f ca="1"/>
        <v>42583</v>
      </c>
      <c r="B55" vm="307">
        <f ca="1"/>
        <v>38.457999999999998</v>
      </c>
      <c r="C55" s="5">
        <f t="shared" ca="1" si="0"/>
        <v>1.3547593605149897E-2</v>
      </c>
      <c r="D55" vm="308">
        <f ca="1"/>
        <v>218.65</v>
      </c>
      <c r="E55" s="5">
        <f t="shared" ca="1" si="1"/>
        <v>1.2814060606534648E-3</v>
      </c>
    </row>
    <row r="56" spans="1:5" x14ac:dyDescent="0.4">
      <c r="A56" s="2" vm="309">
        <f ca="1"/>
        <v>42614</v>
      </c>
      <c r="B56" vm="310">
        <f ca="1"/>
        <v>41.865499999999997</v>
      </c>
      <c r="C56" s="5">
        <f t="shared" ca="1" si="0"/>
        <v>8.4895362007283995E-2</v>
      </c>
      <c r="D56" vm="311">
        <f ca="1"/>
        <v>217.56</v>
      </c>
      <c r="E56" s="5">
        <f t="shared" ca="1" si="1"/>
        <v>-4.9976033041696007E-3</v>
      </c>
    </row>
    <row r="57" spans="1:5" x14ac:dyDescent="0.4">
      <c r="A57" s="2" vm="312">
        <f ca="1"/>
        <v>42644</v>
      </c>
      <c r="B57" vm="313">
        <f ca="1"/>
        <v>39.491</v>
      </c>
      <c r="C57" s="5">
        <f t="shared" ca="1" si="0"/>
        <v>-5.8389300891191258E-2</v>
      </c>
      <c r="D57" vm="314">
        <f ca="1"/>
        <v>213.69</v>
      </c>
      <c r="E57" s="5">
        <f t="shared" ca="1" si="1"/>
        <v>-1.794830789638785E-2</v>
      </c>
    </row>
    <row r="58" spans="1:5" x14ac:dyDescent="0.4">
      <c r="A58" s="2" vm="315">
        <f ca="1"/>
        <v>42675</v>
      </c>
      <c r="B58" vm="316">
        <f ca="1"/>
        <v>37.528500000000001</v>
      </c>
      <c r="C58" s="5">
        <f t="shared" ca="1" si="0"/>
        <v>-5.0972153521881065E-2</v>
      </c>
      <c r="D58" vm="317">
        <f ca="1"/>
        <v>221.53</v>
      </c>
      <c r="E58" s="5">
        <f t="shared" ca="1" si="1"/>
        <v>3.6031653836211999E-2</v>
      </c>
    </row>
    <row r="59" spans="1:5" x14ac:dyDescent="0.4">
      <c r="A59" s="2" vm="318">
        <f ca="1"/>
        <v>42705</v>
      </c>
      <c r="B59" vm="319">
        <f ca="1"/>
        <v>37.493499999999997</v>
      </c>
      <c r="C59" s="5">
        <f t="shared" ca="1" si="0"/>
        <v>-9.3305970353376247E-4</v>
      </c>
      <c r="D59" vm="320">
        <f ca="1"/>
        <v>224.99</v>
      </c>
      <c r="E59" s="5">
        <f t="shared" ca="1" si="1"/>
        <v>1.5497936277708037E-2</v>
      </c>
    </row>
    <row r="60" spans="1:5" x14ac:dyDescent="0.4">
      <c r="A60" s="2" vm="321">
        <f ca="1"/>
        <v>42736</v>
      </c>
      <c r="B60" vm="322">
        <f ca="1"/>
        <v>41.173999999999999</v>
      </c>
      <c r="C60" s="5">
        <f t="shared" ca="1" si="0"/>
        <v>9.3639404568043122E-2</v>
      </c>
      <c r="D60" vm="323">
        <f ca="1"/>
        <v>228.93</v>
      </c>
      <c r="E60" s="5">
        <f t="shared" ca="1" si="1"/>
        <v>1.7360323197359383E-2</v>
      </c>
    </row>
    <row r="61" spans="1:5" x14ac:dyDescent="0.4">
      <c r="A61" s="2" vm="324">
        <f ca="1"/>
        <v>42767</v>
      </c>
      <c r="B61" vm="325">
        <f ca="1"/>
        <v>42.252000000000002</v>
      </c>
      <c r="C61" s="5">
        <f t="shared" ca="1" si="0"/>
        <v>2.5844700773799183E-2</v>
      </c>
      <c r="D61" vm="326">
        <f ca="1"/>
        <v>238.03</v>
      </c>
      <c r="E61" s="5">
        <f t="shared" ca="1" si="1"/>
        <v>3.8980436178304601E-2</v>
      </c>
    </row>
    <row r="62" spans="1:5" x14ac:dyDescent="0.4">
      <c r="A62" s="2" vm="255">
        <f ca="1"/>
        <v>42795</v>
      </c>
      <c r="B62" vm="256">
        <f ca="1"/>
        <v>44.326999999999998</v>
      </c>
      <c r="C62" s="5">
        <f t="shared" ca="1" si="0"/>
        <v>4.7942282244817488E-2</v>
      </c>
      <c r="D62" vm="257">
        <f ca="1"/>
        <v>237.27</v>
      </c>
      <c r="E62" s="5">
        <f t="shared" ca="1" si="1"/>
        <v>-3.1979829485205007E-3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Today</vt:lpstr>
      <vt:lpstr>1 yr ago</vt:lpstr>
      <vt:lpstr>2 yrs ago</vt:lpstr>
      <vt:lpstr>3 yrs ago</vt:lpstr>
      <vt:lpstr>4 yrs ago</vt:lpstr>
      <vt:lpstr>5 yrs ago</vt:lpstr>
      <vt:lpstr>6 yrs ago</vt:lpstr>
      <vt:lpstr>7 yrs ago</vt:lpstr>
      <vt:lpstr>8 yrs ago</vt:lpstr>
      <vt:lpstr>9 yrs ago</vt:lpstr>
      <vt:lpstr>10 yrs ago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Reese, William A</dc:creator>
  <cp:lastModifiedBy>Reese, William A</cp:lastModifiedBy>
  <dcterms:created xsi:type="dcterms:W3CDTF">2024-11-20T22:17:14Z</dcterms:created>
  <dcterms:modified xsi:type="dcterms:W3CDTF">2025-04-13T19:14:35Z</dcterms:modified>
</cp:coreProperties>
</file>