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wreese\Documents\Box - Tulane - 12-25\Portfolio Theory\N.O. 2026 - Spring\"/>
    </mc:Choice>
  </mc:AlternateContent>
  <xr:revisionPtr revIDLastSave="0" documentId="8_{47C4FFC2-3D56-430A-B50B-5E966C6EE143}" xr6:coauthVersionLast="47" xr6:coauthVersionMax="47" xr10:uidLastSave="{00000000-0000-0000-0000-000000000000}"/>
  <bookViews>
    <workbookView xWindow="-120" yWindow="-120" windowWidth="29040" windowHeight="15720" xr2:uid="{51593A8B-86CF-4611-B830-B1B0BA815A8B}"/>
  </bookViews>
  <sheets>
    <sheet name="StockHistory" sheetId="2" r:id="rId1"/>
    <sheet name="Matricies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" l="1"/>
  <c r="G13" i="1"/>
  <c r="C13" i="1"/>
  <c r="C14" i="1" s="1"/>
  <c r="D13" i="1"/>
  <c r="D14" i="1" s="1"/>
  <c r="I11" i="1" s="1"/>
  <c r="B13" i="1"/>
  <c r="B14" i="1" s="1"/>
  <c r="B1" i="2" a="1"/>
  <c r="D11" i="2" l="1"/>
  <c r="D25" i="2"/>
  <c r="D39" i="2"/>
  <c r="D53" i="2"/>
  <c r="D12" i="2"/>
  <c r="D26" i="2"/>
  <c r="D40" i="2"/>
  <c r="D54" i="2"/>
  <c r="D13" i="2"/>
  <c r="D27" i="2"/>
  <c r="D41" i="2"/>
  <c r="D55" i="2"/>
  <c r="D14" i="2"/>
  <c r="D28" i="2"/>
  <c r="D42" i="2"/>
  <c r="D56" i="2"/>
  <c r="D15" i="2"/>
  <c r="D29" i="2"/>
  <c r="D57" i="2"/>
  <c r="D16" i="2"/>
  <c r="D30" i="2"/>
  <c r="D44" i="2"/>
  <c r="D58" i="2"/>
  <c r="D31" i="2"/>
  <c r="D45" i="2"/>
  <c r="D59" i="2"/>
  <c r="D4" i="2"/>
  <c r="D32" i="2"/>
  <c r="D60" i="2"/>
  <c r="D19" i="2"/>
  <c r="D47" i="2"/>
  <c r="D6" i="2"/>
  <c r="D48" i="2"/>
  <c r="D21" i="2"/>
  <c r="D3" i="2"/>
  <c r="D36" i="2"/>
  <c r="D9" i="2"/>
  <c r="D51" i="2"/>
  <c r="D38" i="2"/>
  <c r="D52" i="2"/>
  <c r="B1" i="2"/>
  <c r="D43" i="2"/>
  <c r="D18" i="2"/>
  <c r="D46" i="2"/>
  <c r="D5" i="2"/>
  <c r="D61" i="2"/>
  <c r="D20" i="2"/>
  <c r="D7" i="2"/>
  <c r="D35" i="2"/>
  <c r="D22" i="2"/>
  <c r="D50" i="2"/>
  <c r="D37" i="2"/>
  <c r="D24" i="2"/>
  <c r="D17" i="2"/>
  <c r="D33" i="2"/>
  <c r="D34" i="2"/>
  <c r="D62" i="2"/>
  <c r="D49" i="2"/>
  <c r="D8" i="2"/>
  <c r="D23" i="2"/>
  <c r="D10" i="2"/>
  <c r="H11" i="1"/>
  <c r="H10" i="1"/>
  <c r="G10" i="1"/>
  <c r="H9" i="1" s="1"/>
  <c r="G9" i="1"/>
  <c r="G11" i="1"/>
  <c r="I10" i="1"/>
  <c r="I9" i="1"/>
  <c r="H5" i="1"/>
  <c r="I4" i="1" s="1"/>
  <c r="G5" i="1"/>
  <c r="I3" i="1" s="1"/>
  <c r="G4" i="1"/>
  <c r="H3" i="1" s="1"/>
  <c r="G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2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4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6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8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0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2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4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6"/>
        </ext>
      </extLst>
    </bk>
    <bk>
      <extLst>
        <ext uri="{3e2802c4-a4d2-4d8b-9148-e3be6c30e623}">
          <xlrd:rvb i="37"/>
        </ext>
      </extLst>
    </bk>
    <bk>
      <extLst>
        <ext uri="{3e2802c4-a4d2-4d8b-9148-e3be6c30e623}">
          <xlrd:rvb i="38"/>
        </ext>
      </extLst>
    </bk>
    <bk>
      <extLst>
        <ext uri="{3e2802c4-a4d2-4d8b-9148-e3be6c30e623}">
          <xlrd:rvb i="39"/>
        </ext>
      </extLst>
    </bk>
    <bk>
      <extLst>
        <ext uri="{3e2802c4-a4d2-4d8b-9148-e3be6c30e623}">
          <xlrd:rvb i="40"/>
        </ext>
      </extLst>
    </bk>
    <bk>
      <extLst>
        <ext uri="{3e2802c4-a4d2-4d8b-9148-e3be6c30e623}">
          <xlrd:rvb i="41"/>
        </ext>
      </extLst>
    </bk>
    <bk>
      <extLst>
        <ext uri="{3e2802c4-a4d2-4d8b-9148-e3be6c30e623}">
          <xlrd:rvb i="42"/>
        </ext>
      </extLst>
    </bk>
    <bk>
      <extLst>
        <ext uri="{3e2802c4-a4d2-4d8b-9148-e3be6c30e623}">
          <xlrd:rvb i="43"/>
        </ext>
      </extLst>
    </bk>
    <bk>
      <extLst>
        <ext uri="{3e2802c4-a4d2-4d8b-9148-e3be6c30e623}">
          <xlrd:rvb i="44"/>
        </ext>
      </extLst>
    </bk>
    <bk>
      <extLst>
        <ext uri="{3e2802c4-a4d2-4d8b-9148-e3be6c30e623}">
          <xlrd:rvb i="45"/>
        </ext>
      </extLst>
    </bk>
    <bk>
      <extLst>
        <ext uri="{3e2802c4-a4d2-4d8b-9148-e3be6c30e623}">
          <xlrd:rvb i="46"/>
        </ext>
      </extLst>
    </bk>
    <bk>
      <extLst>
        <ext uri="{3e2802c4-a4d2-4d8b-9148-e3be6c30e623}">
          <xlrd:rvb i="47"/>
        </ext>
      </extLst>
    </bk>
    <bk>
      <extLst>
        <ext uri="{3e2802c4-a4d2-4d8b-9148-e3be6c30e623}">
          <xlrd:rvb i="48"/>
        </ext>
      </extLst>
    </bk>
    <bk>
      <extLst>
        <ext uri="{3e2802c4-a4d2-4d8b-9148-e3be6c30e623}">
          <xlrd:rvb i="49"/>
        </ext>
      </extLst>
    </bk>
    <bk>
      <extLst>
        <ext uri="{3e2802c4-a4d2-4d8b-9148-e3be6c30e623}">
          <xlrd:rvb i="50"/>
        </ext>
      </extLst>
    </bk>
    <bk>
      <extLst>
        <ext uri="{3e2802c4-a4d2-4d8b-9148-e3be6c30e623}">
          <xlrd:rvb i="51"/>
        </ext>
      </extLst>
    </bk>
    <bk>
      <extLst>
        <ext uri="{3e2802c4-a4d2-4d8b-9148-e3be6c30e623}">
          <xlrd:rvb i="52"/>
        </ext>
      </extLst>
    </bk>
    <bk>
      <extLst>
        <ext uri="{3e2802c4-a4d2-4d8b-9148-e3be6c30e623}">
          <xlrd:rvb i="53"/>
        </ext>
      </extLst>
    </bk>
    <bk>
      <extLst>
        <ext uri="{3e2802c4-a4d2-4d8b-9148-e3be6c30e623}">
          <xlrd:rvb i="54"/>
        </ext>
      </extLst>
    </bk>
    <bk>
      <extLst>
        <ext uri="{3e2802c4-a4d2-4d8b-9148-e3be6c30e623}">
          <xlrd:rvb i="55"/>
        </ext>
      </extLst>
    </bk>
    <bk>
      <extLst>
        <ext uri="{3e2802c4-a4d2-4d8b-9148-e3be6c30e623}">
          <xlrd:rvb i="56"/>
        </ext>
      </extLst>
    </bk>
    <bk>
      <extLst>
        <ext uri="{3e2802c4-a4d2-4d8b-9148-e3be6c30e623}">
          <xlrd:rvb i="57"/>
        </ext>
      </extLst>
    </bk>
    <bk>
      <extLst>
        <ext uri="{3e2802c4-a4d2-4d8b-9148-e3be6c30e623}">
          <xlrd:rvb i="58"/>
        </ext>
      </extLst>
    </bk>
    <bk>
      <extLst>
        <ext uri="{3e2802c4-a4d2-4d8b-9148-e3be6c30e623}">
          <xlrd:rvb i="59"/>
        </ext>
      </extLst>
    </bk>
    <bk>
      <extLst>
        <ext uri="{3e2802c4-a4d2-4d8b-9148-e3be6c30e623}">
          <xlrd:rvb i="60"/>
        </ext>
      </extLst>
    </bk>
    <bk>
      <extLst>
        <ext uri="{3e2802c4-a4d2-4d8b-9148-e3be6c30e623}">
          <xlrd:rvb i="61"/>
        </ext>
      </extLst>
    </bk>
    <bk>
      <extLst>
        <ext uri="{3e2802c4-a4d2-4d8b-9148-e3be6c30e623}">
          <xlrd:rvb i="62"/>
        </ext>
      </extLst>
    </bk>
    <bk>
      <extLst>
        <ext uri="{3e2802c4-a4d2-4d8b-9148-e3be6c30e623}">
          <xlrd:rvb i="63"/>
        </ext>
      </extLst>
    </bk>
    <bk>
      <extLst>
        <ext uri="{3e2802c4-a4d2-4d8b-9148-e3be6c30e623}">
          <xlrd:rvb i="64"/>
        </ext>
      </extLst>
    </bk>
    <bk>
      <extLst>
        <ext uri="{3e2802c4-a4d2-4d8b-9148-e3be6c30e623}">
          <xlrd:rvb i="65"/>
        </ext>
      </extLst>
    </bk>
    <bk>
      <extLst>
        <ext uri="{3e2802c4-a4d2-4d8b-9148-e3be6c30e623}">
          <xlrd:rvb i="66"/>
        </ext>
      </extLst>
    </bk>
    <bk>
      <extLst>
        <ext uri="{3e2802c4-a4d2-4d8b-9148-e3be6c30e623}">
          <xlrd:rvb i="67"/>
        </ext>
      </extLst>
    </bk>
    <bk>
      <extLst>
        <ext uri="{3e2802c4-a4d2-4d8b-9148-e3be6c30e623}">
          <xlrd:rvb i="68"/>
        </ext>
      </extLst>
    </bk>
    <bk>
      <extLst>
        <ext uri="{3e2802c4-a4d2-4d8b-9148-e3be6c30e623}">
          <xlrd:rvb i="69"/>
        </ext>
      </extLst>
    </bk>
    <bk>
      <extLst>
        <ext uri="{3e2802c4-a4d2-4d8b-9148-e3be6c30e623}">
          <xlrd:rvb i="70"/>
        </ext>
      </extLst>
    </bk>
    <bk>
      <extLst>
        <ext uri="{3e2802c4-a4d2-4d8b-9148-e3be6c30e623}">
          <xlrd:rvb i="71"/>
        </ext>
      </extLst>
    </bk>
    <bk>
      <extLst>
        <ext uri="{3e2802c4-a4d2-4d8b-9148-e3be6c30e623}">
          <xlrd:rvb i="72"/>
        </ext>
      </extLst>
    </bk>
    <bk>
      <extLst>
        <ext uri="{3e2802c4-a4d2-4d8b-9148-e3be6c30e623}">
          <xlrd:rvb i="73"/>
        </ext>
      </extLst>
    </bk>
    <bk>
      <extLst>
        <ext uri="{3e2802c4-a4d2-4d8b-9148-e3be6c30e623}">
          <xlrd:rvb i="74"/>
        </ext>
      </extLst>
    </bk>
    <bk>
      <extLst>
        <ext uri="{3e2802c4-a4d2-4d8b-9148-e3be6c30e623}">
          <xlrd:rvb i="75"/>
        </ext>
      </extLst>
    </bk>
    <bk>
      <extLst>
        <ext uri="{3e2802c4-a4d2-4d8b-9148-e3be6c30e623}">
          <xlrd:rvb i="76"/>
        </ext>
      </extLst>
    </bk>
    <bk>
      <extLst>
        <ext uri="{3e2802c4-a4d2-4d8b-9148-e3be6c30e623}">
          <xlrd:rvb i="77"/>
        </ext>
      </extLst>
    </bk>
    <bk>
      <extLst>
        <ext uri="{3e2802c4-a4d2-4d8b-9148-e3be6c30e623}">
          <xlrd:rvb i="78"/>
        </ext>
      </extLst>
    </bk>
    <bk>
      <extLst>
        <ext uri="{3e2802c4-a4d2-4d8b-9148-e3be6c30e623}">
          <xlrd:rvb i="79"/>
        </ext>
      </extLst>
    </bk>
    <bk>
      <extLst>
        <ext uri="{3e2802c4-a4d2-4d8b-9148-e3be6c30e623}">
          <xlrd:rvb i="80"/>
        </ext>
      </extLst>
    </bk>
    <bk>
      <extLst>
        <ext uri="{3e2802c4-a4d2-4d8b-9148-e3be6c30e623}">
          <xlrd:rvb i="81"/>
        </ext>
      </extLst>
    </bk>
    <bk>
      <extLst>
        <ext uri="{3e2802c4-a4d2-4d8b-9148-e3be6c30e623}">
          <xlrd:rvb i="82"/>
        </ext>
      </extLst>
    </bk>
    <bk>
      <extLst>
        <ext uri="{3e2802c4-a4d2-4d8b-9148-e3be6c30e623}">
          <xlrd:rvb i="83"/>
        </ext>
      </extLst>
    </bk>
    <bk>
      <extLst>
        <ext uri="{3e2802c4-a4d2-4d8b-9148-e3be6c30e623}">
          <xlrd:rvb i="84"/>
        </ext>
      </extLst>
    </bk>
    <bk>
      <extLst>
        <ext uri="{3e2802c4-a4d2-4d8b-9148-e3be6c30e623}">
          <xlrd:rvb i="85"/>
        </ext>
      </extLst>
    </bk>
    <bk>
      <extLst>
        <ext uri="{3e2802c4-a4d2-4d8b-9148-e3be6c30e623}">
          <xlrd:rvb i="86"/>
        </ext>
      </extLst>
    </bk>
    <bk>
      <extLst>
        <ext uri="{3e2802c4-a4d2-4d8b-9148-e3be6c30e623}">
          <xlrd:rvb i="87"/>
        </ext>
      </extLst>
    </bk>
    <bk>
      <extLst>
        <ext uri="{3e2802c4-a4d2-4d8b-9148-e3be6c30e623}">
          <xlrd:rvb i="88"/>
        </ext>
      </extLst>
    </bk>
    <bk>
      <extLst>
        <ext uri="{3e2802c4-a4d2-4d8b-9148-e3be6c30e623}">
          <xlrd:rvb i="89"/>
        </ext>
      </extLst>
    </bk>
    <bk>
      <extLst>
        <ext uri="{3e2802c4-a4d2-4d8b-9148-e3be6c30e623}">
          <xlrd:rvb i="90"/>
        </ext>
      </extLst>
    </bk>
    <bk>
      <extLst>
        <ext uri="{3e2802c4-a4d2-4d8b-9148-e3be6c30e623}">
          <xlrd:rvb i="91"/>
        </ext>
      </extLst>
    </bk>
    <bk>
      <extLst>
        <ext uri="{3e2802c4-a4d2-4d8b-9148-e3be6c30e623}">
          <xlrd:rvb i="92"/>
        </ext>
      </extLst>
    </bk>
    <bk>
      <extLst>
        <ext uri="{3e2802c4-a4d2-4d8b-9148-e3be6c30e623}">
          <xlrd:rvb i="93"/>
        </ext>
      </extLst>
    </bk>
    <bk>
      <extLst>
        <ext uri="{3e2802c4-a4d2-4d8b-9148-e3be6c30e623}">
          <xlrd:rvb i="94"/>
        </ext>
      </extLst>
    </bk>
    <bk>
      <extLst>
        <ext uri="{3e2802c4-a4d2-4d8b-9148-e3be6c30e623}">
          <xlrd:rvb i="95"/>
        </ext>
      </extLst>
    </bk>
    <bk>
      <extLst>
        <ext uri="{3e2802c4-a4d2-4d8b-9148-e3be6c30e623}">
          <xlrd:rvb i="96"/>
        </ext>
      </extLst>
    </bk>
    <bk>
      <extLst>
        <ext uri="{3e2802c4-a4d2-4d8b-9148-e3be6c30e623}">
          <xlrd:rvb i="97"/>
        </ext>
      </extLst>
    </bk>
    <bk>
      <extLst>
        <ext uri="{3e2802c4-a4d2-4d8b-9148-e3be6c30e623}">
          <xlrd:rvb i="98"/>
        </ext>
      </extLst>
    </bk>
    <bk>
      <extLst>
        <ext uri="{3e2802c4-a4d2-4d8b-9148-e3be6c30e623}">
          <xlrd:rvb i="99"/>
        </ext>
      </extLst>
    </bk>
    <bk>
      <extLst>
        <ext uri="{3e2802c4-a4d2-4d8b-9148-e3be6c30e623}">
          <xlrd:rvb i="100"/>
        </ext>
      </extLst>
    </bk>
    <bk>
      <extLst>
        <ext uri="{3e2802c4-a4d2-4d8b-9148-e3be6c30e623}">
          <xlrd:rvb i="101"/>
        </ext>
      </extLst>
    </bk>
    <bk>
      <extLst>
        <ext uri="{3e2802c4-a4d2-4d8b-9148-e3be6c30e623}">
          <xlrd:rvb i="102"/>
        </ext>
      </extLst>
    </bk>
    <bk>
      <extLst>
        <ext uri="{3e2802c4-a4d2-4d8b-9148-e3be6c30e623}">
          <xlrd:rvb i="103"/>
        </ext>
      </extLst>
    </bk>
    <bk>
      <extLst>
        <ext uri="{3e2802c4-a4d2-4d8b-9148-e3be6c30e623}">
          <xlrd:rvb i="104"/>
        </ext>
      </extLst>
    </bk>
    <bk>
      <extLst>
        <ext uri="{3e2802c4-a4d2-4d8b-9148-e3be6c30e623}">
          <xlrd:rvb i="105"/>
        </ext>
      </extLst>
    </bk>
    <bk>
      <extLst>
        <ext uri="{3e2802c4-a4d2-4d8b-9148-e3be6c30e623}">
          <xlrd:rvb i="106"/>
        </ext>
      </extLst>
    </bk>
    <bk>
      <extLst>
        <ext uri="{3e2802c4-a4d2-4d8b-9148-e3be6c30e623}">
          <xlrd:rvb i="107"/>
        </ext>
      </extLst>
    </bk>
    <bk>
      <extLst>
        <ext uri="{3e2802c4-a4d2-4d8b-9148-e3be6c30e623}">
          <xlrd:rvb i="108"/>
        </ext>
      </extLst>
    </bk>
    <bk>
      <extLst>
        <ext uri="{3e2802c4-a4d2-4d8b-9148-e3be6c30e623}">
          <xlrd:rvb i="109"/>
        </ext>
      </extLst>
    </bk>
    <bk>
      <extLst>
        <ext uri="{3e2802c4-a4d2-4d8b-9148-e3be6c30e623}">
          <xlrd:rvb i="110"/>
        </ext>
      </extLst>
    </bk>
    <bk>
      <extLst>
        <ext uri="{3e2802c4-a4d2-4d8b-9148-e3be6c30e623}">
          <xlrd:rvb i="111"/>
        </ext>
      </extLst>
    </bk>
    <bk>
      <extLst>
        <ext uri="{3e2802c4-a4d2-4d8b-9148-e3be6c30e623}">
          <xlrd:rvb i="112"/>
        </ext>
      </extLst>
    </bk>
    <bk>
      <extLst>
        <ext uri="{3e2802c4-a4d2-4d8b-9148-e3be6c30e623}">
          <xlrd:rvb i="113"/>
        </ext>
      </extLst>
    </bk>
    <bk>
      <extLst>
        <ext uri="{3e2802c4-a4d2-4d8b-9148-e3be6c30e623}">
          <xlrd:rvb i="114"/>
        </ext>
      </extLst>
    </bk>
    <bk>
      <extLst>
        <ext uri="{3e2802c4-a4d2-4d8b-9148-e3be6c30e623}">
          <xlrd:rvb i="115"/>
        </ext>
      </extLst>
    </bk>
    <bk>
      <extLst>
        <ext uri="{3e2802c4-a4d2-4d8b-9148-e3be6c30e623}">
          <xlrd:rvb i="116"/>
        </ext>
      </extLst>
    </bk>
    <bk>
      <extLst>
        <ext uri="{3e2802c4-a4d2-4d8b-9148-e3be6c30e623}">
          <xlrd:rvb i="117"/>
        </ext>
      </extLst>
    </bk>
    <bk>
      <extLst>
        <ext uri="{3e2802c4-a4d2-4d8b-9148-e3be6c30e623}">
          <xlrd:rvb i="118"/>
        </ext>
      </extLst>
    </bk>
    <bk>
      <extLst>
        <ext uri="{3e2802c4-a4d2-4d8b-9148-e3be6c30e623}">
          <xlrd:rvb i="119"/>
        </ext>
      </extLst>
    </bk>
    <bk>
      <extLst>
        <ext uri="{3e2802c4-a4d2-4d8b-9148-e3be6c30e623}">
          <xlrd:rvb i="120"/>
        </ext>
      </extLst>
    </bk>
    <bk>
      <extLst>
        <ext uri="{3e2802c4-a4d2-4d8b-9148-e3be6c30e623}">
          <xlrd:rvb i="121"/>
        </ext>
      </extLst>
    </bk>
  </futureMetadata>
  <cellMetadata count="1">
    <bk>
      <rc t="1" v="0"/>
    </bk>
  </cellMetadata>
  <valueMetadata count="122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  <bk>
      <rc t="2" v="19"/>
    </bk>
    <bk>
      <rc t="2" v="20"/>
    </bk>
    <bk>
      <rc t="2" v="21"/>
    </bk>
    <bk>
      <rc t="2" v="22"/>
    </bk>
    <bk>
      <rc t="2" v="23"/>
    </bk>
    <bk>
      <rc t="2" v="24"/>
    </bk>
    <bk>
      <rc t="2" v="25"/>
    </bk>
    <bk>
      <rc t="2" v="26"/>
    </bk>
    <bk>
      <rc t="2" v="27"/>
    </bk>
    <bk>
      <rc t="2" v="28"/>
    </bk>
    <bk>
      <rc t="2" v="29"/>
    </bk>
    <bk>
      <rc t="2" v="30"/>
    </bk>
    <bk>
      <rc t="2" v="31"/>
    </bk>
    <bk>
      <rc t="2" v="32"/>
    </bk>
    <bk>
      <rc t="2" v="33"/>
    </bk>
    <bk>
      <rc t="2" v="34"/>
    </bk>
    <bk>
      <rc t="2" v="35"/>
    </bk>
    <bk>
      <rc t="2" v="36"/>
    </bk>
    <bk>
      <rc t="2" v="37"/>
    </bk>
    <bk>
      <rc t="2" v="38"/>
    </bk>
    <bk>
      <rc t="2" v="39"/>
    </bk>
    <bk>
      <rc t="2" v="40"/>
    </bk>
    <bk>
      <rc t="2" v="41"/>
    </bk>
    <bk>
      <rc t="2" v="42"/>
    </bk>
    <bk>
      <rc t="2" v="43"/>
    </bk>
    <bk>
      <rc t="2" v="44"/>
    </bk>
    <bk>
      <rc t="2" v="45"/>
    </bk>
    <bk>
      <rc t="2" v="46"/>
    </bk>
    <bk>
      <rc t="2" v="47"/>
    </bk>
    <bk>
      <rc t="2" v="48"/>
    </bk>
    <bk>
      <rc t="2" v="49"/>
    </bk>
    <bk>
      <rc t="2" v="50"/>
    </bk>
    <bk>
      <rc t="2" v="51"/>
    </bk>
    <bk>
      <rc t="2" v="52"/>
    </bk>
    <bk>
      <rc t="2" v="53"/>
    </bk>
    <bk>
      <rc t="2" v="54"/>
    </bk>
    <bk>
      <rc t="2" v="55"/>
    </bk>
    <bk>
      <rc t="2" v="56"/>
    </bk>
    <bk>
      <rc t="2" v="57"/>
    </bk>
    <bk>
      <rc t="2" v="58"/>
    </bk>
    <bk>
      <rc t="2" v="59"/>
    </bk>
    <bk>
      <rc t="2" v="60"/>
    </bk>
    <bk>
      <rc t="2" v="61"/>
    </bk>
    <bk>
      <rc t="2" v="62"/>
    </bk>
    <bk>
      <rc t="2" v="63"/>
    </bk>
    <bk>
      <rc t="2" v="64"/>
    </bk>
    <bk>
      <rc t="2" v="65"/>
    </bk>
    <bk>
      <rc t="2" v="66"/>
    </bk>
    <bk>
      <rc t="2" v="67"/>
    </bk>
    <bk>
      <rc t="2" v="68"/>
    </bk>
    <bk>
      <rc t="2" v="69"/>
    </bk>
    <bk>
      <rc t="2" v="70"/>
    </bk>
    <bk>
      <rc t="2" v="71"/>
    </bk>
    <bk>
      <rc t="2" v="72"/>
    </bk>
    <bk>
      <rc t="2" v="73"/>
    </bk>
    <bk>
      <rc t="2" v="74"/>
    </bk>
    <bk>
      <rc t="2" v="75"/>
    </bk>
    <bk>
      <rc t="2" v="76"/>
    </bk>
    <bk>
      <rc t="2" v="77"/>
    </bk>
    <bk>
      <rc t="2" v="78"/>
    </bk>
    <bk>
      <rc t="2" v="79"/>
    </bk>
    <bk>
      <rc t="2" v="80"/>
    </bk>
    <bk>
      <rc t="2" v="81"/>
    </bk>
    <bk>
      <rc t="2" v="82"/>
    </bk>
    <bk>
      <rc t="2" v="83"/>
    </bk>
    <bk>
      <rc t="2" v="84"/>
    </bk>
    <bk>
      <rc t="2" v="85"/>
    </bk>
    <bk>
      <rc t="2" v="86"/>
    </bk>
    <bk>
      <rc t="2" v="87"/>
    </bk>
    <bk>
      <rc t="2" v="88"/>
    </bk>
    <bk>
      <rc t="2" v="89"/>
    </bk>
    <bk>
      <rc t="2" v="90"/>
    </bk>
    <bk>
      <rc t="2" v="91"/>
    </bk>
    <bk>
      <rc t="2" v="92"/>
    </bk>
    <bk>
      <rc t="2" v="93"/>
    </bk>
    <bk>
      <rc t="2" v="94"/>
    </bk>
    <bk>
      <rc t="2" v="95"/>
    </bk>
    <bk>
      <rc t="2" v="96"/>
    </bk>
    <bk>
      <rc t="2" v="97"/>
    </bk>
    <bk>
      <rc t="2" v="98"/>
    </bk>
    <bk>
      <rc t="2" v="99"/>
    </bk>
    <bk>
      <rc t="2" v="100"/>
    </bk>
    <bk>
      <rc t="2" v="101"/>
    </bk>
    <bk>
      <rc t="2" v="102"/>
    </bk>
    <bk>
      <rc t="2" v="103"/>
    </bk>
    <bk>
      <rc t="2" v="104"/>
    </bk>
    <bk>
      <rc t="2" v="105"/>
    </bk>
    <bk>
      <rc t="2" v="106"/>
    </bk>
    <bk>
      <rc t="2" v="107"/>
    </bk>
    <bk>
      <rc t="2" v="108"/>
    </bk>
    <bk>
      <rc t="2" v="109"/>
    </bk>
    <bk>
      <rc t="2" v="110"/>
    </bk>
    <bk>
      <rc t="2" v="111"/>
    </bk>
    <bk>
      <rc t="2" v="112"/>
    </bk>
    <bk>
      <rc t="2" v="113"/>
    </bk>
    <bk>
      <rc t="2" v="114"/>
    </bk>
    <bk>
      <rc t="2" v="115"/>
    </bk>
    <bk>
      <rc t="2" v="116"/>
    </bk>
    <bk>
      <rc t="2" v="117"/>
    </bk>
    <bk>
      <rc t="2" v="118"/>
    </bk>
    <bk>
      <rc t="2" v="119"/>
    </bk>
    <bk>
      <rc t="2" v="120"/>
    </bk>
    <bk>
      <rc t="2" v="121"/>
    </bk>
  </valueMetadata>
</metadata>
</file>

<file path=xl/sharedStrings.xml><?xml version="1.0" encoding="utf-8"?>
<sst xmlns="http://schemas.openxmlformats.org/spreadsheetml/2006/main" count="20" uniqueCount="11">
  <si>
    <t>Stock A</t>
  </si>
  <si>
    <t>Stock B</t>
  </si>
  <si>
    <t>Stock C</t>
  </si>
  <si>
    <t>A</t>
  </si>
  <si>
    <t>B</t>
  </si>
  <si>
    <t>C</t>
  </si>
  <si>
    <t>Correlation Matrix</t>
  </si>
  <si>
    <t>Variance/Covariance Matrix</t>
  </si>
  <si>
    <t>Monthly SD</t>
  </si>
  <si>
    <t>Annual SD</t>
  </si>
  <si>
    <t>AAPL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</si>
</sst>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.00000000_);_(* \(#,##0.00000000\);_(* &quot;-&quot;??_);_(@_)"/>
    <numFmt numFmtId="165" formatCode="_(* #,##0.000000000_);_(* \(#,##0.000000000\);_(* &quot;-&quot;??_);_(@_)"/>
    <numFmt numFmtId="166" formatCode="0.00000000"/>
  </numFmts>
  <fonts count="2" x14ac:knownFonts="1">
    <font>
      <sz val="24"/>
      <color theme="1"/>
      <name val="Aptos Narrow"/>
      <family val="2"/>
      <scheme val="minor"/>
    </font>
    <font>
      <sz val="2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">
    <xf numFmtId="0" fontId="0" fillId="0" borderId="0" xfId="0"/>
    <xf numFmtId="10" fontId="0" fillId="0" borderId="0" xfId="0" applyNumberFormat="1"/>
    <xf numFmtId="0" fontId="0" fillId="0" borderId="0" xfId="0" applyAlignment="1">
      <alignment horizontal="center"/>
    </xf>
    <xf numFmtId="10" fontId="0" fillId="0" borderId="0" xfId="2" applyNumberFormat="1" applyFont="1"/>
    <xf numFmtId="164" fontId="0" fillId="0" borderId="0" xfId="1" applyNumberFormat="1" applyFont="1"/>
    <xf numFmtId="14" fontId="0" fillId="0" borderId="0" xfId="0" applyNumberFormat="1"/>
    <xf numFmtId="165" fontId="0" fillId="0" borderId="0" xfId="1" applyNumberFormat="1" applyFont="1"/>
    <xf numFmtId="166" fontId="0" fillId="0" borderId="0" xfId="0" applyNumberFormat="1" applyAlignment="1">
      <alignment horizontal="center"/>
    </xf>
    <xf numFmtId="0" fontId="0" fillId="0" borderId="0" xfId="0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microsoft.com/office/2017/06/relationships/rdRichValueTypes" Target="richData/rdRichValueTypes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12" Type="http://schemas.microsoft.com/office/2017/06/relationships/rdSupportingPropertyBag" Target="richData/rdsupporting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microsoft.com/office/2017/06/relationships/rdSupportingPropertyBagStructure" Target="richData/rdsupportingpropertybagstructure.xml"/><Relationship Id="rId5" Type="http://schemas.openxmlformats.org/officeDocument/2006/relationships/sharedStrings" Target="sharedStrings.xml"/><Relationship Id="rId10" Type="http://schemas.microsoft.com/office/2017/06/relationships/richStyles" Target="richData/richStyles.xml"/><Relationship Id="rId4" Type="http://schemas.openxmlformats.org/officeDocument/2006/relationships/styles" Target="styles.xml"/><Relationship Id="rId9" Type="http://schemas.microsoft.com/office/2017/06/relationships/rdArray" Target="richData/rdarray.xml"/><Relationship Id="rId14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2">
  <a r="1" c="61">
    <v t="i">0</v>
    <v t="i">31</v>
    <v t="i">62</v>
    <v t="i">90</v>
    <v t="i">121</v>
    <v t="i">151</v>
    <v t="i">182</v>
    <v t="i">212</v>
    <v t="i">243</v>
    <v t="i">274</v>
    <v t="i">304</v>
    <v t="i">335</v>
    <v t="i">365</v>
    <v t="i">396</v>
    <v t="i">427</v>
    <v t="i">456</v>
    <v t="i">487</v>
    <v t="i">517</v>
    <v t="i">548</v>
    <v t="i">578</v>
    <v t="i">609</v>
    <v t="i">640</v>
    <v t="i">670</v>
    <v t="i">701</v>
    <v t="i">731</v>
    <v t="i">762</v>
    <v t="i">793</v>
    <v t="i">821</v>
    <v t="i">852</v>
    <v t="i">882</v>
    <v t="i">913</v>
    <v t="i">943</v>
    <v t="i">974</v>
    <v t="i">1005</v>
    <v t="i">1035</v>
    <v t="i">1066</v>
    <v t="i">1096</v>
    <v t="i">1127</v>
    <v t="i">1158</v>
    <v t="i">1186</v>
    <v t="i">1217</v>
    <v t="i">1247</v>
    <v t="i">1278</v>
    <v t="i">1308</v>
    <v t="i">1339</v>
    <v t="i">1370</v>
    <v t="i">1400</v>
    <v t="i">1431</v>
    <v t="i">1461</v>
    <v t="i">1492</v>
    <v t="i">1523</v>
    <v t="i">1551</v>
    <v t="i">1582</v>
    <v t="i">1612</v>
    <v t="i">1643</v>
    <v t="i">1673</v>
    <v t="i">1704</v>
    <v t="i">1735</v>
    <v t="i">1765</v>
    <v t="i">1796</v>
    <v t="i">1826</v>
  </a>
  <a r="1" c="61">
    <v>39.435000000000002</v>
    <v>41.61</v>
    <v>43.287500000000001</v>
    <v>47.487499999999997</v>
    <v>50.167499999999997</v>
    <v>43.767499999999998</v>
    <v>49.48</v>
    <v>53.26</v>
    <v>52.185000000000002</v>
    <v>55.9925</v>
    <v>62.19</v>
    <v>66.8125</v>
    <v>73.412499999999994</v>
    <v>77.377499999999998</v>
    <v>68.34</v>
    <v>63.572499999999998</v>
    <v>73.45</v>
    <v>79.484999999999999</v>
    <v>91.2</v>
    <v>106.26</v>
    <v>129.04</v>
    <v>115.81</v>
    <v>108.86</v>
    <v>119.05</v>
    <v>132.69</v>
    <v>131.96</v>
    <v>121.26</v>
    <v>122.15</v>
    <v>131.46</v>
    <v>124.61</v>
    <v>136.96</v>
    <v>145.86000000000001</v>
    <v>151.83000000000001</v>
    <v>141.5</v>
    <v>149.80000000000001</v>
    <v>165.3</v>
    <v>177.57</v>
    <v>174.78</v>
    <v>165.12</v>
    <v>174.61</v>
    <v>157.65</v>
    <v>148.84</v>
    <v>136.72</v>
    <v>162.51</v>
    <v>157.22</v>
    <v>138.19999999999999</v>
    <v>153.34</v>
    <v>148.03</v>
    <v>129.93</v>
    <v>144.29</v>
    <v>147.41</v>
    <v>164.9</v>
    <v>169.68</v>
    <v>177.25</v>
    <v>193.97</v>
    <v>196.45</v>
    <v>187.87</v>
    <v>171.21</v>
    <v>170.77</v>
    <v>189.95</v>
    <v>192.53</v>
  </a>
</arrayData>
</file>

<file path=xl/richData/rdrichvalue.xml><?xml version="1.0" encoding="utf-8"?>
<rvData xmlns="http://schemas.microsoft.com/office/spreadsheetml/2017/richdata" count="123">
  <rv s="0">
    <fb>43435</fb>
    <v>0</v>
  </rv>
  <rv s="0">
    <fb>39.435000000000002</fb>
    <v>1</v>
  </rv>
  <rv s="0">
    <fb>43466</fb>
    <v>0</v>
  </rv>
  <rv s="0">
    <fb>41.61</fb>
    <v>1</v>
  </rv>
  <rv s="0">
    <fb>43497</fb>
    <v>0</v>
  </rv>
  <rv s="0">
    <fb>43.287500000000001</fb>
    <v>1</v>
  </rv>
  <rv s="0">
    <fb>43525</fb>
    <v>0</v>
  </rv>
  <rv s="0">
    <fb>47.487499999999997</fb>
    <v>1</v>
  </rv>
  <rv s="0">
    <fb>43556</fb>
    <v>0</v>
  </rv>
  <rv s="0">
    <fb>50.167499999999997</fb>
    <v>1</v>
  </rv>
  <rv s="0">
    <fb>43586</fb>
    <v>0</v>
  </rv>
  <rv s="0">
    <fb>43.767499999999998</fb>
    <v>1</v>
  </rv>
  <rv s="0">
    <fb>43617</fb>
    <v>0</v>
  </rv>
  <rv s="0">
    <fb>49.48</fb>
    <v>1</v>
  </rv>
  <rv s="0">
    <fb>43647</fb>
    <v>0</v>
  </rv>
  <rv s="0">
    <fb>53.26</fb>
    <v>1</v>
  </rv>
  <rv s="0">
    <fb>43678</fb>
    <v>0</v>
  </rv>
  <rv s="0">
    <fb>52.185000000000002</fb>
    <v>1</v>
  </rv>
  <rv s="0">
    <fb>43709</fb>
    <v>0</v>
  </rv>
  <rv s="0">
    <fb>55.9925</fb>
    <v>1</v>
  </rv>
  <rv s="0">
    <fb>43739</fb>
    <v>0</v>
  </rv>
  <rv s="0">
    <fb>62.19</fb>
    <v>1</v>
  </rv>
  <rv s="0">
    <fb>43770</fb>
    <v>0</v>
  </rv>
  <rv s="0">
    <fb>66.8125</fb>
    <v>1</v>
  </rv>
  <rv s="0">
    <fb>43800</fb>
    <v>0</v>
  </rv>
  <rv s="0">
    <fb>73.412499999999994</fb>
    <v>1</v>
  </rv>
  <rv s="0">
    <fb>43831</fb>
    <v>0</v>
  </rv>
  <rv s="0">
    <fb>77.377499999999998</fb>
    <v>1</v>
  </rv>
  <rv s="0">
    <fb>43862</fb>
    <v>0</v>
  </rv>
  <rv s="0">
    <fb>68.34</fb>
    <v>1</v>
  </rv>
  <rv s="0">
    <fb>43891</fb>
    <v>0</v>
  </rv>
  <rv s="0">
    <fb>63.572499999999998</fb>
    <v>1</v>
  </rv>
  <rv s="0">
    <fb>43922</fb>
    <v>0</v>
  </rv>
  <rv s="0">
    <fb>73.45</fb>
    <v>1</v>
  </rv>
  <rv s="0">
    <fb>43952</fb>
    <v>0</v>
  </rv>
  <rv s="0">
    <fb>79.484999999999999</fb>
    <v>1</v>
  </rv>
  <rv s="0">
    <fb>43983</fb>
    <v>0</v>
  </rv>
  <rv s="0">
    <fb>91.2</fb>
    <v>1</v>
  </rv>
  <rv s="0">
    <fb>44013</fb>
    <v>0</v>
  </rv>
  <rv s="0">
    <fb>106.26</fb>
    <v>1</v>
  </rv>
  <rv s="0">
    <fb>44044</fb>
    <v>0</v>
  </rv>
  <rv s="0">
    <fb>129.04</fb>
    <v>1</v>
  </rv>
  <rv s="0">
    <fb>44075</fb>
    <v>0</v>
  </rv>
  <rv s="0">
    <fb>115.81</fb>
    <v>1</v>
  </rv>
  <rv s="0">
    <fb>44105</fb>
    <v>0</v>
  </rv>
  <rv s="0">
    <fb>108.86</fb>
    <v>1</v>
  </rv>
  <rv s="0">
    <fb>44136</fb>
    <v>0</v>
  </rv>
  <rv s="0">
    <fb>119.05</fb>
    <v>1</v>
  </rv>
  <rv s="0">
    <fb>44166</fb>
    <v>0</v>
  </rv>
  <rv s="0">
    <fb>132.69</fb>
    <v>1</v>
  </rv>
  <rv s="0">
    <fb>44197</fb>
    <v>0</v>
  </rv>
  <rv s="0">
    <fb>131.96</fb>
    <v>1</v>
  </rv>
  <rv s="0">
    <fb>44228</fb>
    <v>0</v>
  </rv>
  <rv s="0">
    <fb>121.26</fb>
    <v>1</v>
  </rv>
  <rv s="0">
    <fb>44256</fb>
    <v>0</v>
  </rv>
  <rv s="0">
    <fb>122.15</fb>
    <v>1</v>
  </rv>
  <rv s="0">
    <fb>44287</fb>
    <v>0</v>
  </rv>
  <rv s="0">
    <fb>131.46</fb>
    <v>1</v>
  </rv>
  <rv s="0">
    <fb>44317</fb>
    <v>0</v>
  </rv>
  <rv s="0">
    <fb>124.61</fb>
    <v>1</v>
  </rv>
  <rv s="0">
    <fb>44348</fb>
    <v>0</v>
  </rv>
  <rv s="0">
    <fb>136.96</fb>
    <v>1</v>
  </rv>
  <rv s="0">
    <fb>44378</fb>
    <v>0</v>
  </rv>
  <rv s="0">
    <fb>145.86000000000001</fb>
    <v>1</v>
  </rv>
  <rv s="0">
    <fb>44409</fb>
    <v>0</v>
  </rv>
  <rv s="0">
    <fb>151.83000000000001</fb>
    <v>1</v>
  </rv>
  <rv s="0">
    <fb>44440</fb>
    <v>0</v>
  </rv>
  <rv s="0">
    <fb>141.5</fb>
    <v>1</v>
  </rv>
  <rv s="0">
    <fb>44470</fb>
    <v>0</v>
  </rv>
  <rv s="0">
    <fb>149.80000000000001</fb>
    <v>1</v>
  </rv>
  <rv s="0">
    <fb>44501</fb>
    <v>0</v>
  </rv>
  <rv s="0">
    <fb>165.3</fb>
    <v>1</v>
  </rv>
  <rv s="0">
    <fb>44531</fb>
    <v>0</v>
  </rv>
  <rv s="0">
    <fb>177.57</fb>
    <v>1</v>
  </rv>
  <rv s="0">
    <fb>44562</fb>
    <v>0</v>
  </rv>
  <rv s="0">
    <fb>174.78</fb>
    <v>1</v>
  </rv>
  <rv s="0">
    <fb>44593</fb>
    <v>0</v>
  </rv>
  <rv s="0">
    <fb>165.12</fb>
    <v>1</v>
  </rv>
  <rv s="0">
    <fb>44621</fb>
    <v>0</v>
  </rv>
  <rv s="0">
    <fb>174.61</fb>
    <v>1</v>
  </rv>
  <rv s="0">
    <fb>44652</fb>
    <v>0</v>
  </rv>
  <rv s="0">
    <fb>157.65</fb>
    <v>1</v>
  </rv>
  <rv s="0">
    <fb>44682</fb>
    <v>0</v>
  </rv>
  <rv s="0">
    <fb>148.84</fb>
    <v>1</v>
  </rv>
  <rv s="0">
    <fb>44713</fb>
    <v>0</v>
  </rv>
  <rv s="0">
    <fb>136.72</fb>
    <v>1</v>
  </rv>
  <rv s="0">
    <fb>44743</fb>
    <v>0</v>
  </rv>
  <rv s="0">
    <fb>162.51</fb>
    <v>1</v>
  </rv>
  <rv s="0">
    <fb>44774</fb>
    <v>0</v>
  </rv>
  <rv s="0">
    <fb>157.22</fb>
    <v>1</v>
  </rv>
  <rv s="0">
    <fb>44805</fb>
    <v>0</v>
  </rv>
  <rv s="0">
    <fb>138.19999999999999</fb>
    <v>1</v>
  </rv>
  <rv s="0">
    <fb>44835</fb>
    <v>0</v>
  </rv>
  <rv s="0">
    <fb>153.34</fb>
    <v>1</v>
  </rv>
  <rv s="0">
    <fb>44866</fb>
    <v>0</v>
  </rv>
  <rv s="0">
    <fb>148.03</fb>
    <v>1</v>
  </rv>
  <rv s="0">
    <fb>44896</fb>
    <v>0</v>
  </rv>
  <rv s="0">
    <fb>129.93</fb>
    <v>1</v>
  </rv>
  <rv s="0">
    <fb>44927</fb>
    <v>0</v>
  </rv>
  <rv s="0">
    <fb>144.29</fb>
    <v>1</v>
  </rv>
  <rv s="0">
    <fb>44958</fb>
    <v>0</v>
  </rv>
  <rv s="0">
    <fb>147.41</fb>
    <v>1</v>
  </rv>
  <rv s="0">
    <fb>44986</fb>
    <v>0</v>
  </rv>
  <rv s="0">
    <fb>164.9</fb>
    <v>1</v>
  </rv>
  <rv s="0">
    <fb>45017</fb>
    <v>0</v>
  </rv>
  <rv s="0">
    <fb>169.68</fb>
    <v>1</v>
  </rv>
  <rv s="0">
    <fb>45047</fb>
    <v>0</v>
  </rv>
  <rv s="0">
    <fb>177.25</fb>
    <v>1</v>
  </rv>
  <rv s="0">
    <fb>45078</fb>
    <v>0</v>
  </rv>
  <rv s="0">
    <fb>193.97</fb>
    <v>1</v>
  </rv>
  <rv s="0">
    <fb>45108</fb>
    <v>0</v>
  </rv>
  <rv s="0">
    <fb>196.45</fb>
    <v>1</v>
  </rv>
  <rv s="0">
    <fb>45139</fb>
    <v>0</v>
  </rv>
  <rv s="0">
    <fb>187.87</fb>
    <v>1</v>
  </rv>
  <rv s="0">
    <fb>45170</fb>
    <v>0</v>
  </rv>
  <rv s="0">
    <fb>171.21</fb>
    <v>1</v>
  </rv>
  <rv s="0">
    <fb>45200</fb>
    <v>0</v>
  </rv>
  <rv s="0">
    <fb>170.77</fb>
    <v>1</v>
  </rv>
  <rv s="0">
    <fb>45231</fb>
    <v>0</v>
  </rv>
  <rv s="0">
    <fb>189.95</fb>
    <v>1</v>
  </rv>
  <rv s="0">
    <fb>45261</fb>
    <v>0</v>
  </rv>
  <rv s="0">
    <fb>192.53</fb>
    <v>1</v>
  </rv>
  <rv s="1">
    <v>2</v>
    <v>AAPL</v>
    <v>Monthly</v>
    <v>43435</v>
    <v>45291</v>
    <v>0</v>
    <v>1</v>
    <v>638394048000000000,639101564817370788,0</v>
    <v>0</v>
    <v>a1mou2</v>
    <v>XNAS:AAPL</v>
    <v>1</v>
  </rv>
</rvData>
</file>

<file path=xl/richData/rdrichvaluestructure.xml><?xml version="1.0" encoding="utf-8"?>
<rvStructures xmlns="http://schemas.microsoft.com/office/spreadsheetml/2017/richdata" count="2">
  <s t="_formattednumber">
    <k n="_Format" t="spb"/>
  </s>
  <s t="_stockhistorycache">
    <k n="_Format" t="spb"/>
    <k n="Symbol" t="s"/>
    <k n="Interval" t="s"/>
    <k n="StartDate" t="i"/>
    <k n="EndDate" t="i"/>
    <k n="f1904" t="b"/>
    <k n="fdcompat" t="b"/>
    <k n="etag" t="s"/>
    <k n="Date" t="a"/>
    <k n="EntityId" t="s"/>
    <k n="Instrument" t="s"/>
    <k n="Close" t="a"/>
  </s>
</rvStructures>
</file>

<file path=xl/richData/rdsupportingpropertybag.xml><?xml version="1.0" encoding="utf-8"?>
<supportingPropertyBags xmlns="http://schemas.microsoft.com/office/spreadsheetml/2017/richdata2">
  <spbData count="3">
    <spb s="0">
      <v>1</v>
    </spb>
    <spb s="0">
      <v>2</v>
    </spb>
    <spb s="1">
      <v>1</v>
      <v>2</v>
    </spb>
  </spbData>
</supportingPropertyBags>
</file>

<file path=xl/richData/rdsupportingpropertybagstructure.xml><?xml version="1.0" encoding="utf-8"?>
<spbStructures xmlns="http://schemas.microsoft.com/office/spreadsheetml/2017/richdata2" count="2">
  <s>
    <k n="_Self" t="i"/>
  </s>
  <s>
    <k n="Date" t="i"/>
    <k n="Close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2">
    <x:dxf>
      <x:numFmt numFmtId="19" formatCode="m/d/yyyy"/>
    </x:dxf>
    <x:dxf>
      <x:numFmt numFmtId="0" formatCode="General"/>
    </x:dxf>
  </dxfs>
  <richProperties>
    <rPr n="NumberFormat" t="s"/>
  </richProperties>
  <richStyles>
    <rSty dxfid="0"/>
    <rSty dxfid="1">
      <rpv i="0">_([$$-en-US]* #,##0.00_);_([$$-en-US]* (#,##0.00);_([$$-en-US]* "-"??_);_(@_)</rpv>
    </rSty>
  </richStyles>
</rich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671D0-3375-433A-8513-9196F5ACD3F3}">
  <dimension ref="B1:G62"/>
  <sheetViews>
    <sheetView tabSelected="1" workbookViewId="0">
      <selection activeCell="B1" sqref="B1"/>
    </sheetView>
  </sheetViews>
  <sheetFormatPr defaultRowHeight="31.5" x14ac:dyDescent="0.5"/>
  <cols>
    <col min="7" max="7" width="9.9375" bestFit="1" customWidth="1"/>
  </cols>
  <sheetData>
    <row r="1" spans="2:7" x14ac:dyDescent="0.5">
      <c r="B1" t="str" cm="1">
        <f t="array" aca="1" ref="B1:C62" ca="1">_xlfn.STOCKHISTORY(G4,G2,G3,2,1,0,1)</f>
        <v>Date</v>
      </c>
      <c r="C1" t="str">
        <f ca="1"/>
        <v>Close</v>
      </c>
    </row>
    <row r="2" spans="2:7" x14ac:dyDescent="0.5">
      <c r="B2" vm="1">
        <f ca="1"/>
        <v>43435</v>
      </c>
      <c r="C2" vm="2">
        <f ca="1"/>
        <v>39.435000000000002</v>
      </c>
      <c r="G2" s="5">
        <v>43435</v>
      </c>
    </row>
    <row r="3" spans="2:7" x14ac:dyDescent="0.5">
      <c r="B3" vm="3">
        <f ca="1"/>
        <v>43466</v>
      </c>
      <c r="C3" vm="4">
        <f ca="1"/>
        <v>41.61</v>
      </c>
      <c r="D3" s="3">
        <f ca="1">LN(C3/C2)</f>
        <v>5.3686776144895552E-2</v>
      </c>
      <c r="G3" s="5">
        <v>45291</v>
      </c>
    </row>
    <row r="4" spans="2:7" x14ac:dyDescent="0.5">
      <c r="B4" vm="5">
        <f ca="1"/>
        <v>43497</v>
      </c>
      <c r="C4" vm="6">
        <f ca="1"/>
        <v>43.287500000000001</v>
      </c>
      <c r="D4" s="3">
        <f t="shared" ref="D4:D62" ca="1" si="0">LN(C4/C3)</f>
        <v>3.9523386733690422E-2</v>
      </c>
      <c r="G4" t="s">
        <v>10</v>
      </c>
    </row>
    <row r="5" spans="2:7" x14ac:dyDescent="0.5">
      <c r="B5" vm="7">
        <f ca="1"/>
        <v>43525</v>
      </c>
      <c r="C5" vm="8">
        <f ca="1"/>
        <v>47.487499999999997</v>
      </c>
      <c r="D5" s="3">
        <f t="shared" ca="1" si="0"/>
        <v>9.2602608785203558E-2</v>
      </c>
    </row>
    <row r="6" spans="2:7" x14ac:dyDescent="0.5">
      <c r="B6" vm="9">
        <f ca="1"/>
        <v>43556</v>
      </c>
      <c r="C6" vm="10">
        <f ca="1"/>
        <v>50.167499999999997</v>
      </c>
      <c r="D6" s="3">
        <f t="shared" ca="1" si="0"/>
        <v>5.4900888164791828E-2</v>
      </c>
    </row>
    <row r="7" spans="2:7" x14ac:dyDescent="0.5">
      <c r="B7" vm="11">
        <f ca="1"/>
        <v>43586</v>
      </c>
      <c r="C7" vm="12">
        <f ca="1"/>
        <v>43.767499999999998</v>
      </c>
      <c r="D7" s="3">
        <f t="shared" ca="1" si="0"/>
        <v>-0.13647587385358531</v>
      </c>
    </row>
    <row r="8" spans="2:7" x14ac:dyDescent="0.5">
      <c r="B8" vm="13">
        <f ca="1"/>
        <v>43617</v>
      </c>
      <c r="C8" vm="14">
        <f ca="1"/>
        <v>49.48</v>
      </c>
      <c r="D8" s="3">
        <f t="shared" ca="1" si="0"/>
        <v>0.12267701469933667</v>
      </c>
    </row>
    <row r="9" spans="2:7" x14ac:dyDescent="0.5">
      <c r="B9" vm="15">
        <f ca="1"/>
        <v>43647</v>
      </c>
      <c r="C9" vm="16">
        <f ca="1"/>
        <v>53.26</v>
      </c>
      <c r="D9" s="3">
        <f t="shared" ca="1" si="0"/>
        <v>7.3617032861498941E-2</v>
      </c>
    </row>
    <row r="10" spans="2:7" x14ac:dyDescent="0.5">
      <c r="B10" vm="17">
        <f ca="1"/>
        <v>43678</v>
      </c>
      <c r="C10" vm="18">
        <f ca="1"/>
        <v>52.185000000000002</v>
      </c>
      <c r="D10" s="3">
        <f t="shared" ca="1" si="0"/>
        <v>-2.0390483113771035E-2</v>
      </c>
    </row>
    <row r="11" spans="2:7" x14ac:dyDescent="0.5">
      <c r="B11" vm="19">
        <f ca="1"/>
        <v>43709</v>
      </c>
      <c r="C11" vm="20">
        <f ca="1"/>
        <v>55.9925</v>
      </c>
      <c r="D11" s="3">
        <f t="shared" ca="1" si="0"/>
        <v>7.042265592247357E-2</v>
      </c>
    </row>
    <row r="12" spans="2:7" x14ac:dyDescent="0.5">
      <c r="B12" vm="21">
        <f ca="1"/>
        <v>43739</v>
      </c>
      <c r="C12" vm="22">
        <f ca="1"/>
        <v>62.19</v>
      </c>
      <c r="D12" s="3">
        <f t="shared" ca="1" si="0"/>
        <v>0.10497646192130912</v>
      </c>
    </row>
    <row r="13" spans="2:7" x14ac:dyDescent="0.5">
      <c r="B13" vm="23">
        <f ca="1"/>
        <v>43770</v>
      </c>
      <c r="C13" vm="24">
        <f ca="1"/>
        <v>66.8125</v>
      </c>
      <c r="D13" s="3">
        <f t="shared" ca="1" si="0"/>
        <v>7.1695973669466145E-2</v>
      </c>
    </row>
    <row r="14" spans="2:7" x14ac:dyDescent="0.5">
      <c r="B14" vm="25">
        <f ca="1"/>
        <v>43800</v>
      </c>
      <c r="C14" vm="26">
        <f ca="1"/>
        <v>73.412499999999994</v>
      </c>
      <c r="D14" s="3">
        <f t="shared" ca="1" si="0"/>
        <v>9.4204032063373785E-2</v>
      </c>
    </row>
    <row r="15" spans="2:7" x14ac:dyDescent="0.5">
      <c r="B15" vm="27">
        <f ca="1"/>
        <v>43831</v>
      </c>
      <c r="C15" vm="28">
        <f ca="1"/>
        <v>77.377499999999998</v>
      </c>
      <c r="D15" s="3">
        <f t="shared" ca="1" si="0"/>
        <v>5.2601819811865784E-2</v>
      </c>
    </row>
    <row r="16" spans="2:7" x14ac:dyDescent="0.5">
      <c r="B16" vm="29">
        <f ca="1"/>
        <v>43862</v>
      </c>
      <c r="C16" vm="30">
        <f ca="1"/>
        <v>68.34</v>
      </c>
      <c r="D16" s="3">
        <f t="shared" ca="1" si="0"/>
        <v>-0.12420079397335779</v>
      </c>
    </row>
    <row r="17" spans="2:4" x14ac:dyDescent="0.5">
      <c r="B17" vm="31">
        <f ca="1"/>
        <v>43891</v>
      </c>
      <c r="C17" vm="32">
        <f ca="1"/>
        <v>63.572499999999998</v>
      </c>
      <c r="D17" s="3">
        <f t="shared" ca="1" si="0"/>
        <v>-7.2314259785660584E-2</v>
      </c>
    </row>
    <row r="18" spans="2:4" x14ac:dyDescent="0.5">
      <c r="B18" vm="33">
        <f ca="1"/>
        <v>43922</v>
      </c>
      <c r="C18" vm="34">
        <f ca="1"/>
        <v>73.45</v>
      </c>
      <c r="D18" s="3">
        <f t="shared" ca="1" si="0"/>
        <v>0.14442391571840119</v>
      </c>
    </row>
    <row r="19" spans="2:4" x14ac:dyDescent="0.5">
      <c r="B19" vm="35">
        <f ca="1"/>
        <v>43952</v>
      </c>
      <c r="C19" vm="36">
        <f ca="1"/>
        <v>79.484999999999999</v>
      </c>
      <c r="D19" s="3">
        <f t="shared" ca="1" si="0"/>
        <v>7.8963421992948812E-2</v>
      </c>
    </row>
    <row r="20" spans="2:4" x14ac:dyDescent="0.5">
      <c r="B20" vm="37">
        <f ca="1"/>
        <v>43983</v>
      </c>
      <c r="C20" vm="38">
        <f ca="1"/>
        <v>91.2</v>
      </c>
      <c r="D20" s="3">
        <f t="shared" ca="1" si="0"/>
        <v>0.13748657246745072</v>
      </c>
    </row>
    <row r="21" spans="2:4" x14ac:dyDescent="0.5">
      <c r="B21" vm="39">
        <f ca="1"/>
        <v>44013</v>
      </c>
      <c r="C21" vm="40">
        <f ca="1"/>
        <v>106.26</v>
      </c>
      <c r="D21" s="3">
        <f t="shared" ca="1" si="0"/>
        <v>0.15283402394251144</v>
      </c>
    </row>
    <row r="22" spans="2:4" x14ac:dyDescent="0.5">
      <c r="B22" vm="41">
        <f ca="1"/>
        <v>44044</v>
      </c>
      <c r="C22" vm="42">
        <f ca="1"/>
        <v>129.04</v>
      </c>
      <c r="D22" s="3">
        <f t="shared" ca="1" si="0"/>
        <v>0.19423351279415621</v>
      </c>
    </row>
    <row r="23" spans="2:4" x14ac:dyDescent="0.5">
      <c r="B23" vm="43">
        <f ca="1"/>
        <v>44075</v>
      </c>
      <c r="C23" vm="44">
        <f ca="1"/>
        <v>115.81</v>
      </c>
      <c r="D23" s="3">
        <f t="shared" ca="1" si="0"/>
        <v>-0.10817151662066707</v>
      </c>
    </row>
    <row r="24" spans="2:4" x14ac:dyDescent="0.5">
      <c r="B24" vm="45">
        <f ca="1"/>
        <v>44105</v>
      </c>
      <c r="C24" vm="46">
        <f ca="1"/>
        <v>108.86</v>
      </c>
      <c r="D24" s="3">
        <f t="shared" ca="1" si="0"/>
        <v>-6.1888264190232391E-2</v>
      </c>
    </row>
    <row r="25" spans="2:4" x14ac:dyDescent="0.5">
      <c r="B25" vm="47">
        <f ca="1"/>
        <v>44136</v>
      </c>
      <c r="C25" vm="48">
        <f ca="1"/>
        <v>119.05</v>
      </c>
      <c r="D25" s="3">
        <f t="shared" ca="1" si="0"/>
        <v>8.9480919926817698E-2</v>
      </c>
    </row>
    <row r="26" spans="2:4" x14ac:dyDescent="0.5">
      <c r="B26" vm="49">
        <f ca="1"/>
        <v>44166</v>
      </c>
      <c r="C26" vm="50">
        <f ca="1"/>
        <v>132.69</v>
      </c>
      <c r="D26" s="3">
        <f t="shared" ca="1" si="0"/>
        <v>0.1084720076154734</v>
      </c>
    </row>
    <row r="27" spans="2:4" x14ac:dyDescent="0.5">
      <c r="B27" vm="51">
        <f ca="1"/>
        <v>44197</v>
      </c>
      <c r="C27" vm="52">
        <f ca="1"/>
        <v>131.96</v>
      </c>
      <c r="D27" s="3">
        <f t="shared" ca="1" si="0"/>
        <v>-5.5167341879643174E-3</v>
      </c>
    </row>
    <row r="28" spans="2:4" x14ac:dyDescent="0.5">
      <c r="B28" vm="53">
        <f ca="1"/>
        <v>44228</v>
      </c>
      <c r="C28" vm="54">
        <f ca="1"/>
        <v>121.26</v>
      </c>
      <c r="D28" s="3">
        <f t="shared" ca="1" si="0"/>
        <v>-8.456184571679605E-2</v>
      </c>
    </row>
    <row r="29" spans="2:4" x14ac:dyDescent="0.5">
      <c r="B29" vm="55">
        <f ca="1"/>
        <v>44256</v>
      </c>
      <c r="C29" vm="56">
        <f ca="1"/>
        <v>122.15</v>
      </c>
      <c r="D29" s="3">
        <f t="shared" ca="1" si="0"/>
        <v>7.3127970601647744E-3</v>
      </c>
    </row>
    <row r="30" spans="2:4" x14ac:dyDescent="0.5">
      <c r="B30" vm="57">
        <f ca="1"/>
        <v>44287</v>
      </c>
      <c r="C30" vm="58">
        <f ca="1"/>
        <v>131.46</v>
      </c>
      <c r="D30" s="3">
        <f t="shared" ca="1" si="0"/>
        <v>7.3452825131680791E-2</v>
      </c>
    </row>
    <row r="31" spans="2:4" x14ac:dyDescent="0.5">
      <c r="B31" vm="59">
        <f ca="1"/>
        <v>44317</v>
      </c>
      <c r="C31" vm="60">
        <f ca="1"/>
        <v>124.61</v>
      </c>
      <c r="D31" s="3">
        <f t="shared" ca="1" si="0"/>
        <v>-5.3513762880654001E-2</v>
      </c>
    </row>
    <row r="32" spans="2:4" x14ac:dyDescent="0.5">
      <c r="B32" vm="61">
        <f ca="1"/>
        <v>44348</v>
      </c>
      <c r="C32" vm="62">
        <f ca="1"/>
        <v>136.96</v>
      </c>
      <c r="D32" s="3">
        <f t="shared" ca="1" si="0"/>
        <v>9.4500052438655807E-2</v>
      </c>
    </row>
    <row r="33" spans="2:4" x14ac:dyDescent="0.5">
      <c r="B33" vm="63">
        <f ca="1"/>
        <v>44378</v>
      </c>
      <c r="C33" vm="64">
        <f ca="1"/>
        <v>145.86000000000001</v>
      </c>
      <c r="D33" s="3">
        <f t="shared" ca="1" si="0"/>
        <v>6.2958345162655041E-2</v>
      </c>
    </row>
    <row r="34" spans="2:4" x14ac:dyDescent="0.5">
      <c r="B34" vm="65">
        <f ca="1"/>
        <v>44409</v>
      </c>
      <c r="C34" vm="66">
        <f ca="1"/>
        <v>151.83000000000001</v>
      </c>
      <c r="D34" s="3">
        <f t="shared" ca="1" si="0"/>
        <v>4.0114216338009302E-2</v>
      </c>
    </row>
    <row r="35" spans="2:4" x14ac:dyDescent="0.5">
      <c r="B35" vm="67">
        <f ca="1"/>
        <v>44440</v>
      </c>
      <c r="C35" vm="68">
        <f ca="1"/>
        <v>141.5</v>
      </c>
      <c r="D35" s="3">
        <f t="shared" ca="1" si="0"/>
        <v>-7.0461756810804105E-2</v>
      </c>
    </row>
    <row r="36" spans="2:4" x14ac:dyDescent="0.5">
      <c r="B36" vm="69">
        <f ca="1"/>
        <v>44470</v>
      </c>
      <c r="C36" vm="70">
        <f ca="1"/>
        <v>149.80000000000001</v>
      </c>
      <c r="D36" s="3">
        <f t="shared" ca="1" si="0"/>
        <v>5.7001353999826844E-2</v>
      </c>
    </row>
    <row r="37" spans="2:4" x14ac:dyDescent="0.5">
      <c r="B37" vm="71">
        <f ca="1"/>
        <v>44501</v>
      </c>
      <c r="C37" vm="72">
        <f ca="1"/>
        <v>165.3</v>
      </c>
      <c r="D37" s="3">
        <f t="shared" ca="1" si="0"/>
        <v>9.8460933743859308E-2</v>
      </c>
    </row>
    <row r="38" spans="2:4" x14ac:dyDescent="0.5">
      <c r="B38" vm="73">
        <f ca="1"/>
        <v>44531</v>
      </c>
      <c r="C38" vm="74">
        <f ca="1"/>
        <v>177.57</v>
      </c>
      <c r="D38" s="3">
        <f t="shared" ca="1" si="0"/>
        <v>7.1602892543764798E-2</v>
      </c>
    </row>
    <row r="39" spans="2:4" x14ac:dyDescent="0.5">
      <c r="B39" vm="75">
        <f ca="1"/>
        <v>44562</v>
      </c>
      <c r="C39" vm="76">
        <f ca="1"/>
        <v>174.78</v>
      </c>
      <c r="D39" s="3">
        <f t="shared" ca="1" si="0"/>
        <v>-1.5836857171345101E-2</v>
      </c>
    </row>
    <row r="40" spans="2:4" x14ac:dyDescent="0.5">
      <c r="B40" vm="77">
        <f ca="1"/>
        <v>44593</v>
      </c>
      <c r="C40" vm="78">
        <f ca="1"/>
        <v>165.12</v>
      </c>
      <c r="D40" s="3">
        <f t="shared" ca="1" si="0"/>
        <v>-5.6855557906200289E-2</v>
      </c>
    </row>
    <row r="41" spans="2:4" x14ac:dyDescent="0.5">
      <c r="B41" vm="79">
        <f ca="1"/>
        <v>44621</v>
      </c>
      <c r="C41" vm="80">
        <f ca="1"/>
        <v>174.61</v>
      </c>
      <c r="D41" s="3">
        <f t="shared" ca="1" si="0"/>
        <v>5.5882433240838261E-2</v>
      </c>
    </row>
    <row r="42" spans="2:4" x14ac:dyDescent="0.5">
      <c r="B42" vm="81">
        <f ca="1"/>
        <v>44652</v>
      </c>
      <c r="C42" vm="82">
        <f ca="1"/>
        <v>157.65</v>
      </c>
      <c r="D42" s="3">
        <f t="shared" ca="1" si="0"/>
        <v>-0.10217752954296631</v>
      </c>
    </row>
    <row r="43" spans="2:4" x14ac:dyDescent="0.5">
      <c r="B43" vm="83">
        <f ca="1"/>
        <v>44682</v>
      </c>
      <c r="C43" vm="84">
        <f ca="1"/>
        <v>148.84</v>
      </c>
      <c r="D43" s="3">
        <f t="shared" ca="1" si="0"/>
        <v>-5.7505482512648039E-2</v>
      </c>
    </row>
    <row r="44" spans="2:4" x14ac:dyDescent="0.5">
      <c r="B44" vm="85">
        <f ca="1"/>
        <v>44713</v>
      </c>
      <c r="C44" vm="86">
        <f ca="1"/>
        <v>136.72</v>
      </c>
      <c r="D44" s="3">
        <f t="shared" ca="1" si="0"/>
        <v>-8.4936864671086312E-2</v>
      </c>
    </row>
    <row r="45" spans="2:4" x14ac:dyDescent="0.5">
      <c r="B45" vm="87">
        <f ca="1"/>
        <v>44743</v>
      </c>
      <c r="C45" vm="88">
        <f ca="1"/>
        <v>162.51</v>
      </c>
      <c r="D45" s="3">
        <f t="shared" ca="1" si="0"/>
        <v>0.17280449953058177</v>
      </c>
    </row>
    <row r="46" spans="2:4" x14ac:dyDescent="0.5">
      <c r="B46" vm="89">
        <f ca="1"/>
        <v>44774</v>
      </c>
      <c r="C46" vm="90">
        <f ca="1"/>
        <v>157.22</v>
      </c>
      <c r="D46" s="3">
        <f t="shared" ca="1" si="0"/>
        <v>-3.3093439972306703E-2</v>
      </c>
    </row>
    <row r="47" spans="2:4" x14ac:dyDescent="0.5">
      <c r="B47" vm="91">
        <f ca="1"/>
        <v>44805</v>
      </c>
      <c r="C47" vm="92">
        <f ca="1"/>
        <v>138.19999999999999</v>
      </c>
      <c r="D47" s="3">
        <f t="shared" ca="1" si="0"/>
        <v>-0.12894418703204094</v>
      </c>
    </row>
    <row r="48" spans="2:4" x14ac:dyDescent="0.5">
      <c r="B48" vm="93">
        <f ca="1"/>
        <v>44835</v>
      </c>
      <c r="C48" vm="94">
        <f ca="1"/>
        <v>153.34</v>
      </c>
      <c r="D48" s="3">
        <f t="shared" ca="1" si="0"/>
        <v>0.10395576679717891</v>
      </c>
    </row>
    <row r="49" spans="2:4" x14ac:dyDescent="0.5">
      <c r="B49" vm="95">
        <f ca="1"/>
        <v>44866</v>
      </c>
      <c r="C49" vm="96">
        <f ca="1"/>
        <v>148.03</v>
      </c>
      <c r="D49" s="3">
        <f t="shared" ca="1" si="0"/>
        <v>-3.524272220534766E-2</v>
      </c>
    </row>
    <row r="50" spans="2:4" x14ac:dyDescent="0.5">
      <c r="B50" vm="97">
        <f ca="1"/>
        <v>44896</v>
      </c>
      <c r="C50" vm="98">
        <f ca="1"/>
        <v>129.93</v>
      </c>
      <c r="D50" s="3">
        <f t="shared" ca="1" si="0"/>
        <v>-0.13041911203075576</v>
      </c>
    </row>
    <row r="51" spans="2:4" x14ac:dyDescent="0.5">
      <c r="B51" vm="99">
        <f ca="1"/>
        <v>44927</v>
      </c>
      <c r="C51" vm="100">
        <f ca="1"/>
        <v>144.29</v>
      </c>
      <c r="D51" s="3">
        <f t="shared" ca="1" si="0"/>
        <v>0.1048293194145192</v>
      </c>
    </row>
    <row r="52" spans="2:4" x14ac:dyDescent="0.5">
      <c r="B52" vm="101">
        <f ca="1"/>
        <v>44958</v>
      </c>
      <c r="C52" vm="102">
        <f ca="1"/>
        <v>147.41</v>
      </c>
      <c r="D52" s="3">
        <f t="shared" ca="1" si="0"/>
        <v>2.1392656750022429E-2</v>
      </c>
    </row>
    <row r="53" spans="2:4" x14ac:dyDescent="0.5">
      <c r="B53" vm="103">
        <f ca="1"/>
        <v>44986</v>
      </c>
      <c r="C53" vm="104">
        <f ca="1"/>
        <v>164.9</v>
      </c>
      <c r="D53" s="3">
        <f t="shared" ca="1" si="0"/>
        <v>0.11212140950636644</v>
      </c>
    </row>
    <row r="54" spans="2:4" x14ac:dyDescent="0.5">
      <c r="B54" vm="105">
        <f ca="1"/>
        <v>45017</v>
      </c>
      <c r="C54" vm="106">
        <f ca="1"/>
        <v>169.68</v>
      </c>
      <c r="D54" s="3">
        <f t="shared" ca="1" si="0"/>
        <v>2.8575080690873691E-2</v>
      </c>
    </row>
    <row r="55" spans="2:4" x14ac:dyDescent="0.5">
      <c r="B55" vm="107">
        <f ca="1"/>
        <v>45047</v>
      </c>
      <c r="C55" vm="108">
        <f ca="1"/>
        <v>177.25</v>
      </c>
      <c r="D55" s="3">
        <f t="shared" ca="1" si="0"/>
        <v>4.3646855155809787E-2</v>
      </c>
    </row>
    <row r="56" spans="2:4" x14ac:dyDescent="0.5">
      <c r="B56" vm="109">
        <f ca="1"/>
        <v>45078</v>
      </c>
      <c r="C56" vm="110">
        <f ca="1"/>
        <v>193.97</v>
      </c>
      <c r="D56" s="3">
        <f t="shared" ca="1" si="0"/>
        <v>9.0142342517963436E-2</v>
      </c>
    </row>
    <row r="57" spans="2:4" x14ac:dyDescent="0.5">
      <c r="B57" vm="111">
        <f ca="1"/>
        <v>45108</v>
      </c>
      <c r="C57" vm="112">
        <f ca="1"/>
        <v>196.45</v>
      </c>
      <c r="D57" s="3">
        <f t="shared" ca="1" si="0"/>
        <v>1.2704438074268271E-2</v>
      </c>
    </row>
    <row r="58" spans="2:4" x14ac:dyDescent="0.5">
      <c r="B58" vm="113">
        <f ca="1"/>
        <v>45139</v>
      </c>
      <c r="C58" vm="114">
        <f ca="1"/>
        <v>187.87</v>
      </c>
      <c r="D58" s="3">
        <f t="shared" ca="1" si="0"/>
        <v>-4.4657711725261062E-2</v>
      </c>
    </row>
    <row r="59" spans="2:4" x14ac:dyDescent="0.5">
      <c r="B59" vm="115">
        <f ca="1"/>
        <v>45170</v>
      </c>
      <c r="C59" vm="116">
        <f ca="1"/>
        <v>171.21</v>
      </c>
      <c r="D59" s="3">
        <f t="shared" ca="1" si="0"/>
        <v>-9.2859361062481216E-2</v>
      </c>
    </row>
    <row r="60" spans="2:4" x14ac:dyDescent="0.5">
      <c r="B60" vm="117">
        <f ca="1"/>
        <v>45200</v>
      </c>
      <c r="C60" vm="118">
        <f ca="1"/>
        <v>170.77</v>
      </c>
      <c r="D60" s="3">
        <f t="shared" ca="1" si="0"/>
        <v>-2.5732513175787818E-3</v>
      </c>
    </row>
    <row r="61" spans="2:4" x14ac:dyDescent="0.5">
      <c r="B61" vm="119">
        <f ca="1"/>
        <v>45231</v>
      </c>
      <c r="C61" vm="120">
        <f ca="1"/>
        <v>189.95</v>
      </c>
      <c r="D61" s="3">
        <f t="shared" ca="1" si="0"/>
        <v>0.10644325773448686</v>
      </c>
    </row>
    <row r="62" spans="2:4" x14ac:dyDescent="0.5">
      <c r="B62" vm="121">
        <f ca="1"/>
        <v>45261</v>
      </c>
      <c r="C62" vm="122">
        <f ca="1"/>
        <v>192.53</v>
      </c>
      <c r="D62" s="3">
        <f t="shared" ca="1" si="0"/>
        <v>1.3491106107609537E-2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A75D48-1E09-498E-B57A-B9E592ABF265}">
  <dimension ref="A1:I14"/>
  <sheetViews>
    <sheetView workbookViewId="0">
      <selection activeCell="H3" sqref="H3"/>
    </sheetView>
  </sheetViews>
  <sheetFormatPr defaultRowHeight="31.5" x14ac:dyDescent="0.5"/>
  <cols>
    <col min="1" max="1" width="9.6875" customWidth="1"/>
    <col min="6" max="6" width="6" customWidth="1"/>
    <col min="7" max="7" width="12.5625" customWidth="1"/>
    <col min="9" max="9" width="11.75" customWidth="1"/>
  </cols>
  <sheetData>
    <row r="1" spans="1:9" s="2" customFormat="1" x14ac:dyDescent="0.5">
      <c r="B1" s="2" t="s">
        <v>0</v>
      </c>
      <c r="C1" s="2" t="s">
        <v>1</v>
      </c>
      <c r="D1" s="2" t="s">
        <v>2</v>
      </c>
      <c r="G1" s="8" t="s">
        <v>6</v>
      </c>
      <c r="H1" s="8"/>
      <c r="I1" s="8"/>
    </row>
    <row r="2" spans="1:9" x14ac:dyDescent="0.5">
      <c r="B2" s="1">
        <v>4.8657860944173695E-2</v>
      </c>
      <c r="C2" s="1">
        <v>0.10081711847379976</v>
      </c>
      <c r="D2" s="1">
        <v>3.4443980814234533E-2</v>
      </c>
      <c r="E2" s="1"/>
      <c r="G2" s="2" t="s">
        <v>3</v>
      </c>
      <c r="H2" s="2" t="s">
        <v>4</v>
      </c>
      <c r="I2" s="2" t="s">
        <v>5</v>
      </c>
    </row>
    <row r="3" spans="1:9" x14ac:dyDescent="0.5">
      <c r="B3" s="1">
        <v>0.10413413722216444</v>
      </c>
      <c r="C3" s="1">
        <v>-3.7582711149042894E-2</v>
      </c>
      <c r="D3" s="1">
        <v>-8.7129120024003803E-2</v>
      </c>
      <c r="E3" s="1"/>
      <c r="F3" t="s">
        <v>3</v>
      </c>
      <c r="G3">
        <f>CORREL(B2:B11,B2:B11)</f>
        <v>1</v>
      </c>
      <c r="H3">
        <f>G4</f>
        <v>0.41730854190366967</v>
      </c>
      <c r="I3">
        <f>G5</f>
        <v>6.2152707430117346E-2</v>
      </c>
    </row>
    <row r="4" spans="1:9" x14ac:dyDescent="0.5">
      <c r="B4" s="1">
        <v>-3.5382706207380515E-2</v>
      </c>
      <c r="C4" s="1">
        <v>-3.1995811891983132E-2</v>
      </c>
      <c r="D4" s="1">
        <v>9.3951309293886745E-2</v>
      </c>
      <c r="E4" s="1"/>
      <c r="F4" t="s">
        <v>4</v>
      </c>
      <c r="G4">
        <f>CORREL(B2:B11,C2:C11)</f>
        <v>0.41730854190366967</v>
      </c>
      <c r="H4">
        <v>1</v>
      </c>
      <c r="I4">
        <f>H5</f>
        <v>0.57505905666018498</v>
      </c>
    </row>
    <row r="5" spans="1:9" x14ac:dyDescent="0.5">
      <c r="B5" s="1">
        <v>6.6519394993171777E-2</v>
      </c>
      <c r="C5" s="1">
        <v>9.226993424309661E-2</v>
      </c>
      <c r="D5" s="1">
        <v>7.195308208642269E-2</v>
      </c>
      <c r="E5" s="1"/>
      <c r="F5" t="s">
        <v>5</v>
      </c>
      <c r="G5">
        <f>CORREL(B2:B11,D2:D11)</f>
        <v>6.2152707430117346E-2</v>
      </c>
      <c r="H5">
        <f>CORREL(C2:C11,D2:D11)</f>
        <v>0.57505905666018498</v>
      </c>
      <c r="I5">
        <v>1</v>
      </c>
    </row>
    <row r="6" spans="1:9" x14ac:dyDescent="0.5">
      <c r="B6" s="1">
        <v>3.0196399231016687E-2</v>
      </c>
      <c r="C6" s="1">
        <v>-5.3770494168012592E-2</v>
      </c>
      <c r="D6" s="1">
        <v>-1.1177143271396095E-2</v>
      </c>
      <c r="E6" s="1"/>
    </row>
    <row r="7" spans="1:9" x14ac:dyDescent="0.5">
      <c r="B7" s="1">
        <v>-0.12133039659518163</v>
      </c>
      <c r="C7" s="1">
        <v>-3.1051542239895263E-3</v>
      </c>
      <c r="D7" s="1">
        <v>-5.5095667014300125E-2</v>
      </c>
      <c r="E7" s="1"/>
      <c r="G7" s="8" t="s">
        <v>7</v>
      </c>
      <c r="H7" s="8"/>
      <c r="I7" s="8"/>
    </row>
    <row r="8" spans="1:9" x14ac:dyDescent="0.5">
      <c r="B8" s="1">
        <v>1.0655302020383163E-3</v>
      </c>
      <c r="C8" s="1">
        <v>1.7099225304997672E-2</v>
      </c>
      <c r="D8" s="1">
        <v>0.10369642398651602</v>
      </c>
      <c r="E8" s="1"/>
      <c r="G8" s="2" t="s">
        <v>3</v>
      </c>
      <c r="H8" s="2" t="s">
        <v>4</v>
      </c>
      <c r="I8" s="2" t="s">
        <v>5</v>
      </c>
    </row>
    <row r="9" spans="1:9" x14ac:dyDescent="0.5">
      <c r="B9" s="1">
        <v>-1.313163717742127E-2</v>
      </c>
      <c r="C9" s="1">
        <v>-0.14254513370695035</v>
      </c>
      <c r="D9" s="1">
        <v>-0.19608742638486976</v>
      </c>
      <c r="E9" s="1"/>
      <c r="F9" t="s">
        <v>3</v>
      </c>
      <c r="G9" s="4">
        <f>B14*B14*G3</f>
        <v>5.5413116891198468E-2</v>
      </c>
      <c r="H9">
        <f>G10</f>
        <v>2.9443285934667062E-2</v>
      </c>
      <c r="I9">
        <f>G11</f>
        <v>4.6258835703706898E-3</v>
      </c>
    </row>
    <row r="10" spans="1:9" x14ac:dyDescent="0.5">
      <c r="B10" s="1">
        <v>9.9299563070502514E-2</v>
      </c>
      <c r="C10" s="1">
        <v>0.12374811512485855</v>
      </c>
      <c r="D10" s="1">
        <v>-9.4634754386050297E-3</v>
      </c>
      <c r="E10" s="1"/>
      <c r="F10" t="s">
        <v>4</v>
      </c>
      <c r="G10">
        <f>B14*C14*G4</f>
        <v>2.9443285934667062E-2</v>
      </c>
      <c r="H10">
        <f>C14*C14*H4</f>
        <v>8.9834969608597631E-2</v>
      </c>
      <c r="I10">
        <f>H11</f>
        <v>5.4495860767215298E-2</v>
      </c>
    </row>
    <row r="11" spans="1:9" x14ac:dyDescent="0.5">
      <c r="B11" s="1">
        <v>4.5948061897575998E-2</v>
      </c>
      <c r="C11" s="1">
        <v>0.10093271550823786</v>
      </c>
      <c r="D11" s="1">
        <v>3.0299992881765857E-3</v>
      </c>
      <c r="E11" s="1"/>
      <c r="F11" t="s">
        <v>5</v>
      </c>
      <c r="G11">
        <f>B14*D14*G5</f>
        <v>4.6258835703706898E-3</v>
      </c>
      <c r="H11">
        <f>C14*D14*H5</f>
        <v>5.4495860767215298E-2</v>
      </c>
      <c r="I11">
        <f>D14*D14*I5</f>
        <v>9.9967012391740731E-2</v>
      </c>
    </row>
    <row r="13" spans="1:9" x14ac:dyDescent="0.5">
      <c r="A13" t="s">
        <v>8</v>
      </c>
      <c r="B13" s="3">
        <f>_xlfn.STDEV.S(B2:B11)</f>
        <v>6.79541002510754E-2</v>
      </c>
      <c r="C13" s="3">
        <f t="shared" ref="C13:D13" si="0">_xlfn.STDEV.S(C2:C11)</f>
        <v>8.652310366245039E-2</v>
      </c>
      <c r="D13" s="3">
        <f t="shared" si="0"/>
        <v>9.1272034961308909E-2</v>
      </c>
      <c r="G13" s="7">
        <f>_xlfn.VAR.S(B2:B11)*12</f>
        <v>5.5413116891198461E-2</v>
      </c>
      <c r="H13" s="2"/>
      <c r="I13" s="2"/>
    </row>
    <row r="14" spans="1:9" x14ac:dyDescent="0.5">
      <c r="A14" t="s">
        <v>9</v>
      </c>
      <c r="B14" s="3">
        <f>B13*SQRT(12)</f>
        <v>0.23539990843498318</v>
      </c>
      <c r="C14" s="3">
        <f t="shared" ref="C14:D14" si="1">C13*SQRT(12)</f>
        <v>0.29972482314382576</v>
      </c>
      <c r="D14" s="3">
        <f t="shared" si="1"/>
        <v>0.31617560372637976</v>
      </c>
      <c r="G14" s="6">
        <f>_xlfn.COVARIANCE.S(B2:B11,C2:C11)*12</f>
        <v>2.9443285934667066E-2</v>
      </c>
    </row>
  </sheetData>
  <mergeCells count="2">
    <mergeCell ref="G1:I1"/>
    <mergeCell ref="G7:I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StockHistory</vt:lpstr>
      <vt:lpstr>Matricies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Reese, William A</dc:creator>
  <cp:lastModifiedBy>Reese, William A</cp:lastModifiedBy>
  <dcterms:created xsi:type="dcterms:W3CDTF">2024-10-04T12:26:39Z</dcterms:created>
  <dcterms:modified xsi:type="dcterms:W3CDTF">2026-03-26T21:15:50Z</dcterms:modified>
</cp:coreProperties>
</file>